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9428" windowHeight="11718" tabRatio="737" activeTab="0"/>
  </bookViews>
  <sheets>
    <sheet name="本人用チェックシート " sheetId="1" r:id="rId1"/>
    <sheet name="上司チェックシート" sheetId="2" r:id="rId2"/>
    <sheet name="第3者1チェックシート" sheetId="3" r:id="rId3"/>
    <sheet name="第3者2チェックシート" sheetId="4" r:id="rId4"/>
    <sheet name="評価結果" sheetId="5" r:id="rId5"/>
    <sheet name="安全人間診断カルテ" sheetId="6" r:id="rId6"/>
    <sheet name="【事例】安全人間診断カルテ" sheetId="7" r:id="rId7"/>
    <sheet name="Sheet1" sheetId="8" r:id="rId8"/>
  </sheets>
  <definedNames>
    <definedName name="_xlnm.Print_Area" localSheetId="5">'安全人間診断カルテ'!$A$1:$R$47</definedName>
    <definedName name="_xlnm.Print_Area" localSheetId="1">'上司チェックシート'!$A$1:$M$33</definedName>
    <definedName name="_xlnm.Print_Area" localSheetId="2">'第3者1チェックシート'!$A$1:$M$33</definedName>
    <definedName name="_xlnm.Print_Area" localSheetId="3">'第3者2チェックシート'!$A$1:$M$32</definedName>
    <definedName name="_xlnm.Print_Area" localSheetId="0">'本人用チェックシート '!$A$1:$M$33</definedName>
    <definedName name="性別" localSheetId="6">#REF!</definedName>
    <definedName name="性別" localSheetId="2">'第3者1チェックシート'!#REF!</definedName>
    <definedName name="性別" localSheetId="3">'第3者2チェックシート'!#REF!</definedName>
    <definedName name="性別" localSheetId="0">'本人用チェックシート '!#REF!</definedName>
    <definedName name="性別">'上司チェックシート'!#REF!</definedName>
  </definedNames>
  <calcPr fullCalcOnLoad="1"/>
</workbook>
</file>

<file path=xl/sharedStrings.xml><?xml version="1.0" encoding="utf-8"?>
<sst xmlns="http://schemas.openxmlformats.org/spreadsheetml/2006/main" count="567" uniqueCount="251">
  <si>
    <t>2018年度　協豊会安全衛生委員会 第6G</t>
  </si>
  <si>
    <t>問
№</t>
  </si>
  <si>
    <t>○○さんは、危険箇所を見つける力が弱いと感じる</t>
  </si>
  <si>
    <t>○○さんは、一人作業のリスクを理解していない</t>
  </si>
  <si>
    <t>○○さんは、「熟練者は災害を起こさない」、と思いこんでいる。</t>
  </si>
  <si>
    <t>○○さんは、慣れた作業では、注意を払っていない</t>
  </si>
  <si>
    <t>○○さんは、常に２S（５S）のルールを守っている</t>
  </si>
  <si>
    <t>○○さんは、突発故障が起こった際には、報告せず、自分だけで修理しようとする</t>
  </si>
  <si>
    <t>○○さんは、人から聞いたことを鵜呑みにせず、現地現物の確認を取る</t>
  </si>
  <si>
    <t>○○さんは、知らないルールを正しく理解しようとしている</t>
  </si>
  <si>
    <t>○○さんは、自分はミスをしないと、自信過剰である</t>
  </si>
  <si>
    <t>○○さんは、小さな異常は放置する傾向がある</t>
  </si>
  <si>
    <t>○○さんは、不安全行動をしない、また周りの人の不安全行動を見逃さない</t>
  </si>
  <si>
    <t>○○さんは、近道行為をする傾向がある</t>
  </si>
  <si>
    <t>○○さんは、どんなルールでも守っている人である</t>
  </si>
  <si>
    <t>○○さんは、注意力がなく、手を出してしまう人である</t>
  </si>
  <si>
    <t>○○さんは、正しい安全作業を常に行っている</t>
  </si>
  <si>
    <t>○○さんは、ヒヤリを放置せず、報告してくれる</t>
  </si>
  <si>
    <t>○○さんは、災害発生メカニズム（不安全行動・箇所）を分かっていない</t>
  </si>
  <si>
    <t>○○さんは、安全の大切さを分かり、日々の行動がそれに伴っている</t>
  </si>
  <si>
    <t>○○さんは、他人の目がなければ、ルールを守ろうとしない、近道行為をする</t>
  </si>
  <si>
    <t>○○さんは、トラブル時周りを巻き込んで対応することが出来ない</t>
  </si>
  <si>
    <t>○○さんは、決められた道工具を使用しない時がある</t>
  </si>
  <si>
    <t>○○さんは、ルールを無視したり、行動も横着なところが見受けられる</t>
  </si>
  <si>
    <t>〇〇さんは、職場のメンバーと安全行動に協力的であり、必ず規律・ル-ルが守れる</t>
  </si>
  <si>
    <t>○○さんは、安全活動の中で自分の意見を言える人である</t>
  </si>
  <si>
    <t>○○さんは、イエスマンであり、無理な指示に応じる</t>
  </si>
  <si>
    <t>○○さんは、ヒヤリを発見する能力が低い</t>
  </si>
  <si>
    <t>○○さんは、突発的な事が発生すると、周りが見えなくなり、安全確認がおろそかになる事がある</t>
  </si>
  <si>
    <t>○○さんは、その場・その時の決まり事・ルールを守っている</t>
  </si>
  <si>
    <t>○○さんは、周りの人の不安全を注意できる模範的な社員である</t>
  </si>
  <si>
    <t>○○さんは、職場における安全上の問題点を常に見つけることが出来る</t>
  </si>
  <si>
    <t>○○さんは、自分から周囲の人に話しかけている</t>
  </si>
  <si>
    <t>○○さんは、危険予知ができ、周囲を巻き込んで行動ができる</t>
  </si>
  <si>
    <t>○○さんは、言い訳をせずに起こした事に対し報告が出来ている</t>
  </si>
  <si>
    <t>○○さんは、自分の事は勿論、周りの人の安全にも気を配る事が出来る</t>
  </si>
  <si>
    <t>○○さんは、全員参加の安全活動を理解していない</t>
  </si>
  <si>
    <t>○○さんは、生産が遅れると異常処置ルールを守らないことがある</t>
  </si>
  <si>
    <t>○○さんは、ケガをしないように、意識して行動できている</t>
  </si>
  <si>
    <t>　回答でYesの場合が Y、Noの場合が N です。</t>
  </si>
  <si>
    <t>No.</t>
  </si>
  <si>
    <t>回答</t>
  </si>
  <si>
    <t>Y</t>
  </si>
  <si>
    <t>N</t>
  </si>
  <si>
    <t>評価欄               (Y / Nを選択)</t>
  </si>
  <si>
    <t>上司評価</t>
  </si>
  <si>
    <t>第3者1評価</t>
  </si>
  <si>
    <t>第3者2評価</t>
  </si>
  <si>
    <t>上司結果</t>
  </si>
  <si>
    <t>第3者1結果</t>
  </si>
  <si>
    <t>第3者2結果</t>
  </si>
  <si>
    <t>判定日：</t>
  </si>
  <si>
    <t>被評価者：</t>
  </si>
  <si>
    <t>氏名</t>
  </si>
  <si>
    <t>感受性</t>
  </si>
  <si>
    <t>敢行性</t>
  </si>
  <si>
    <t>感受性差</t>
  </si>
  <si>
    <t>敢行性差</t>
  </si>
  <si>
    <t>測定日</t>
  </si>
  <si>
    <t>備考</t>
  </si>
  <si>
    <t>B１</t>
  </si>
  <si>
    <t>B２</t>
  </si>
  <si>
    <t>B３</t>
  </si>
  <si>
    <t>第3者2</t>
  </si>
  <si>
    <t>本人位置評価</t>
  </si>
  <si>
    <t>上司位置評価</t>
  </si>
  <si>
    <t>差評価</t>
  </si>
  <si>
    <t>あなた自身は、</t>
  </si>
  <si>
    <t>と判定しました</t>
  </si>
  <si>
    <t>あなたの上司は、</t>
  </si>
  <si>
    <t>感受性評価は、上司と</t>
  </si>
  <si>
    <t>差がありません。</t>
  </si>
  <si>
    <t>敢行性評価は、上司と</t>
  </si>
  <si>
    <t>差があり、上司が下に評価しています。</t>
  </si>
  <si>
    <t>差があり、上司が上に評価しています。</t>
  </si>
  <si>
    <t>位置</t>
  </si>
  <si>
    <t>感受性</t>
  </si>
  <si>
    <t>同</t>
  </si>
  <si>
    <t>上司が上</t>
  </si>
  <si>
    <t>上司が下</t>
  </si>
  <si>
    <t>①</t>
  </si>
  <si>
    <t>◎</t>
  </si>
  <si>
    <t>〇</t>
  </si>
  <si>
    <t>△</t>
  </si>
  <si>
    <t>②</t>
  </si>
  <si>
    <t>×</t>
  </si>
  <si>
    <t>③</t>
  </si>
  <si>
    <t>④</t>
  </si>
  <si>
    <t>××</t>
  </si>
  <si>
    <t>外</t>
  </si>
  <si>
    <t>本人</t>
  </si>
  <si>
    <t>上司</t>
  </si>
  <si>
    <t>第3者3</t>
  </si>
  <si>
    <r>
      <t>○○さんは、自分の作業を安全にできているか、振り返り</t>
    </r>
    <r>
      <rPr>
        <sz val="11"/>
        <rFont val="Meiryo UI"/>
        <family val="3"/>
      </rPr>
      <t>ができている</t>
    </r>
  </si>
  <si>
    <r>
      <t>○○さんは、ヒヤリ</t>
    </r>
    <r>
      <rPr>
        <sz val="11"/>
        <rFont val="Meiryo UI"/>
        <family val="3"/>
      </rPr>
      <t>ハット提案提出で終わらず、安全になるまで、やりきる・フォローする人である</t>
    </r>
  </si>
  <si>
    <r>
      <t>○○さんは、保護具</t>
    </r>
    <r>
      <rPr>
        <sz val="11"/>
        <rFont val="Meiryo UI"/>
        <family val="3"/>
      </rPr>
      <t>を着用する理由を分かっておらず、着用することが目的となっている</t>
    </r>
  </si>
  <si>
    <r>
      <t>○○さんは、</t>
    </r>
    <r>
      <rPr>
        <sz val="11"/>
        <rFont val="Meiryo UI"/>
        <family val="3"/>
      </rPr>
      <t>気が弱く、職場内で不安全行為を発見しても注意をすることが出来ない</t>
    </r>
  </si>
  <si>
    <r>
      <t>○○さんへは、同じ注意を度々する</t>
    </r>
    <r>
      <rPr>
        <sz val="11"/>
        <rFont val="Meiryo UI"/>
        <family val="3"/>
      </rPr>
      <t>事がある</t>
    </r>
  </si>
  <si>
    <t>所属部署：</t>
  </si>
  <si>
    <t>管理課</t>
  </si>
  <si>
    <t>①安全行動するタイプ</t>
  </si>
  <si>
    <t>③過信の不安全行動するタイプ</t>
  </si>
  <si>
    <t>②自信のない安全行動をするタイプ</t>
  </si>
  <si>
    <t>④ついつい不安全行動するタイプ</t>
  </si>
  <si>
    <t>⑤不安全行動するタイプ</t>
  </si>
  <si>
    <t>自己認識がある程度正しくできています。安全行動をするタイプです。上司評価と本人とのギャップ部分を中心に作業観察を行い指導をしてください。</t>
  </si>
  <si>
    <t>自己認識が正しくできていない可能性があります。時折不安全行動をするタイプです。上司評価と本人とのギャップ部分を中心に作業観察を行い指導をしてください。</t>
  </si>
  <si>
    <t>自己認識が正しくできていません。不安全行動をするタイプです。常に作業の観察を行い、ヒューマンエラー自己診断結果も共有しながら指導をしてください。　　　　　　　　　</t>
  </si>
  <si>
    <t>自己認識が正しくできています。安全行動をするタイプです。最低でも月１回程度は、作業観察を行ってください。</t>
  </si>
  <si>
    <t>敢行性</t>
  </si>
  <si>
    <t>自己認識が全くできていません。「1人作業」は禁止し、本人・上司の安全人間診断カルテで話し合い指導してください。その後作業観察を実施し、変わる気配が無ければ配置転換も検討してください。</t>
  </si>
  <si>
    <t>××</t>
  </si>
  <si>
    <t>同じ失敗やミスを繰り返すことが良くある</t>
  </si>
  <si>
    <t>Aさん</t>
  </si>
  <si>
    <t>【今後に向けての上司指導ポイント】</t>
  </si>
  <si>
    <t>①</t>
  </si>
  <si>
    <t>◎</t>
  </si>
  <si>
    <t>〇</t>
  </si>
  <si>
    <t>△</t>
  </si>
  <si>
    <t>②</t>
  </si>
  <si>
    <t>〇</t>
  </si>
  <si>
    <t>△</t>
  </si>
  <si>
    <t>A</t>
  </si>
  <si>
    <t>③</t>
  </si>
  <si>
    <t>〇</t>
  </si>
  <si>
    <t>〇</t>
  </si>
  <si>
    <t>×</t>
  </si>
  <si>
    <t>××</t>
  </si>
  <si>
    <t>××</t>
  </si>
  <si>
    <t>本人回答</t>
  </si>
  <si>
    <t>本人結果</t>
  </si>
  <si>
    <t>回答欄               (Y / Nを選択)</t>
  </si>
  <si>
    <t>◎</t>
  </si>
  <si>
    <t>N</t>
  </si>
  <si>
    <t>特性</t>
  </si>
  <si>
    <t>TOTAL</t>
  </si>
  <si>
    <t>自分と家族を幸せにするため、安全活動は重要で不可欠だ</t>
  </si>
  <si>
    <t>あなたの上司</t>
  </si>
  <si>
    <t>感受性評価／上司と</t>
  </si>
  <si>
    <t>敢行性評価／上司と</t>
  </si>
  <si>
    <t>A</t>
  </si>
  <si>
    <t>B１</t>
  </si>
  <si>
    <t>Ａ</t>
  </si>
  <si>
    <t>Ｂ１</t>
  </si>
  <si>
    <t>Ｂ２</t>
  </si>
  <si>
    <t>Ｂ３</t>
  </si>
  <si>
    <t>危険感受性</t>
  </si>
  <si>
    <t>危険敢行性</t>
  </si>
  <si>
    <t>安全行動するタイプ</t>
  </si>
  <si>
    <t>エリア</t>
  </si>
  <si>
    <t>①</t>
  </si>
  <si>
    <t>②</t>
  </si>
  <si>
    <t>自信のない行動をするタイプ</t>
  </si>
  <si>
    <t>③</t>
  </si>
  <si>
    <t>過信の不安全行動をするタイプ</t>
  </si>
  <si>
    <t>④</t>
  </si>
  <si>
    <t>ついつい不安全行動するタイプ</t>
  </si>
  <si>
    <t>⑤</t>
  </si>
  <si>
    <t>行動特性</t>
  </si>
  <si>
    <t>安全確保行動</t>
  </si>
  <si>
    <t>限定的安全確保行動</t>
  </si>
  <si>
    <t>意図的危険敢行行動</t>
  </si>
  <si>
    <t>具体的行動</t>
  </si>
  <si>
    <t>被評価者：Ａさん</t>
  </si>
  <si>
    <t>所属部署：管理課</t>
  </si>
  <si>
    <t>無意図的危険敢行行動</t>
  </si>
  <si>
    <t>不安全行動</t>
  </si>
  <si>
    <t>●位置評価区分の定義</t>
  </si>
  <si>
    <t>あなた自身</t>
  </si>
  <si>
    <t>と判定しました</t>
  </si>
  <si>
    <t>●日常行動等の振り返りチェック</t>
  </si>
  <si>
    <t>●診断結果</t>
  </si>
  <si>
    <t>【安全人間カルテ】</t>
  </si>
  <si>
    <t>●管理者指導ポイント</t>
  </si>
  <si>
    <t>機械故障等で危険作業があっても、自分で対応してしまう</t>
  </si>
  <si>
    <t>ケガをするのは、その人に問題がある</t>
  </si>
  <si>
    <t>自分は絶対にケガをしたくないと思う</t>
  </si>
  <si>
    <t>○○さんは、感受性が高いと感じる</t>
  </si>
  <si>
    <t>○○さんは、自分はケガをしないと自信過剰に行動している</t>
  </si>
  <si>
    <t>○○さんは、「熟練者は災害を起こさない」、と思いこんでいる</t>
  </si>
  <si>
    <t>○○さんは、常に５Ｓのルールを守っている</t>
  </si>
  <si>
    <t>○○さんは、故障が起こった際には、報告せず、自分だけで修理しようとする</t>
  </si>
  <si>
    <t>○○さんは、点検が必要な物は、自分の目で確認をする（車、自転車、家電）</t>
  </si>
  <si>
    <t>○○さんは、木工品のトゲは、きちんと取り除く</t>
  </si>
  <si>
    <t>○○さんは、階段を駆け下りたり、段を飛ばして下りることが頻繁にある</t>
  </si>
  <si>
    <t>○○さんは、道具に少しの不具合があっても、まだ使えそうなら壊れるまで使用する</t>
  </si>
  <si>
    <t>○○さんは、車に乗るときは、必ずシートベルトを着用する（後部座席に座る場合を含めて）</t>
  </si>
  <si>
    <t>○○さんは、曲がり角などで、よく、人とぶつかりそうになる</t>
  </si>
  <si>
    <t>○○さんは、人は間違い（ヒューマンエラー）を侵さないと思い込んでいる</t>
  </si>
  <si>
    <t>○○さんは、他人の目がなければ、ルール違反をする</t>
  </si>
  <si>
    <t>○○さんは、危険作業があっても、周りを巻き込んで対応することが出来ない</t>
  </si>
  <si>
    <t>○○さんは、イレギュラーな状態が発生すると、安全確認がおろそかになる</t>
  </si>
  <si>
    <t>○○さんは、その場・その時のルールやマナーを守れる人だ</t>
  </si>
  <si>
    <t>○○さんは、周りの人の不安全行動を注意できる模範的な社員である</t>
  </si>
  <si>
    <t>○○さんは、生産が遅れると、ルールを守らないことがある</t>
  </si>
  <si>
    <t>質問内容（敢行性）</t>
  </si>
  <si>
    <t>質問内容（感受性）</t>
  </si>
  <si>
    <t>2019/11/**</t>
  </si>
  <si>
    <t>判定日   ：2019年11月**日</t>
  </si>
  <si>
    <t>不安全行動するタイプ</t>
  </si>
  <si>
    <t>日常行動等の振返りアンケート(本人)</t>
  </si>
  <si>
    <t>日常行動等の振返りアンケート(上司)</t>
  </si>
  <si>
    <r>
      <t>　問</t>
    </r>
    <r>
      <rPr>
        <b/>
        <sz val="12"/>
        <rFont val="ＭＳ Ｐゴシック"/>
        <family val="3"/>
      </rPr>
      <t>1～21</t>
    </r>
    <r>
      <rPr>
        <sz val="12"/>
        <rFont val="ＭＳ Ｐゴシック"/>
        <family val="3"/>
      </rPr>
      <t>の質問をお読みいただき、自分の考えが近い選択項目(記号Y / N)を「回答欄」に記入して下さい。</t>
    </r>
  </si>
  <si>
    <r>
      <t>　この日常行動等の振返り</t>
    </r>
    <r>
      <rPr>
        <b/>
        <sz val="12"/>
        <rFont val="ＭＳ Ｐゴシック"/>
        <family val="3"/>
      </rPr>
      <t>アンケート</t>
    </r>
    <r>
      <rPr>
        <sz val="12"/>
        <rFont val="ＭＳ Ｐゴシック"/>
        <family val="3"/>
      </rPr>
      <t>は自身の弱点を見つけるものです。深く考えずに、直感でお答え下さい。</t>
    </r>
  </si>
  <si>
    <t>2019年度　協豊会安全衛生委員会 第3G</t>
  </si>
  <si>
    <t>日常行動等の振返りアンケート(第3者1)</t>
  </si>
  <si>
    <t>日常行動等の振返りアンケート(第3者2)</t>
  </si>
  <si>
    <t>感受性（どの程度危険に敏感か）</t>
  </si>
  <si>
    <r>
      <t>敢行性</t>
    </r>
    <r>
      <rPr>
        <b/>
        <sz val="11"/>
        <color indexed="10"/>
        <rFont val="ＭＳ Ｐゴシック"/>
        <family val="3"/>
      </rPr>
      <t>（どの程度危険を受入れようとするか）</t>
    </r>
  </si>
  <si>
    <t>国籍：</t>
  </si>
  <si>
    <t>年齢：</t>
  </si>
  <si>
    <t>性別：</t>
  </si>
  <si>
    <t>就業経験：</t>
  </si>
  <si>
    <t>木製加工品の先端の尖った小さな木片はきちんと取り除く</t>
  </si>
  <si>
    <t>回転体に巻き込まれる可能性のある危険な行動が分かる</t>
  </si>
  <si>
    <t>車の後部座席に座るときでも、必ずシートベルトを着用する</t>
  </si>
  <si>
    <t>曲がり角で人とぶつかりそうになったことがある</t>
  </si>
  <si>
    <t xml:space="preserve">エアコンのコンセントを抜かずに、動く状況のまま清掃することがある
</t>
  </si>
  <si>
    <t>日本語レベル：【例】会話が出来るが、読むこと（漢字）は、出来ない</t>
  </si>
  <si>
    <t>よくわからないことは、気軽に上司や同僚に確認することができる</t>
  </si>
  <si>
    <t>車の運転中や、病院・電車内等の携帯電話使用制限場所では、必ずマナーを守る</t>
  </si>
  <si>
    <t>電化製品がいつもはしていない、大きな音を出してもそのまま使う</t>
  </si>
  <si>
    <t>自分は、ケガをしないと思っている</t>
  </si>
  <si>
    <t>身の回りの整理整頓を、常に意識している</t>
  </si>
  <si>
    <t>自分は、ミスをしないと言い切れる</t>
  </si>
  <si>
    <t>ハンマーを使いたいが無いため、近くのもので代わりに叩くことがある</t>
  </si>
  <si>
    <t>日常生活でケガをしそうになった、ビックリの経験がない</t>
  </si>
  <si>
    <t>物が「落ちそうになったり・倒れそうになった」とき、思わず手を出してしまうことがある</t>
  </si>
  <si>
    <t>「チョットのことで・誰にも迷惑を掛けない」メンバーのルール違反は、見て見ぬ振りをする</t>
  </si>
  <si>
    <t>「大小」問わずミスをしたらを素直に報告し、謝ることができる</t>
  </si>
  <si>
    <t>TVや新聞で事故を観たら、気を付けようと思う</t>
  </si>
  <si>
    <t>自分が仕事をする周辺に人がいなくても、怖くない</t>
  </si>
  <si>
    <t>安全ルールは、新人のためだけにある</t>
  </si>
  <si>
    <t>今まで、ケガをするかもしれないと、感じたことがない</t>
  </si>
  <si>
    <t>自分は自転車の修理が得意なので、壊れたものを直ぐに直そうとする</t>
  </si>
  <si>
    <t>車・自転車・家電等、点検が必要な物は自分の目で確認をする</t>
  </si>
  <si>
    <t>知らないルールは、ネット検索等で調べて理解する</t>
  </si>
  <si>
    <t>ハンマーに少しの不具合があっても、まだ使えそうなら壊れるまで使用するべきだ</t>
  </si>
  <si>
    <t>どんな小さなビックリすることでも、必ず上司へ報告する</t>
  </si>
  <si>
    <t>階段を駆け下りたり、段を飛ばして下りることをよくやってしまう</t>
  </si>
  <si>
    <t>自分は、誰も見ていなければルール違反をするときがある</t>
  </si>
  <si>
    <t>職場では自分が先頭に立って、人の手本になる正しい安全行動がとれる</t>
  </si>
  <si>
    <t>人がミスをしなければケガは起きない</t>
  </si>
  <si>
    <t>安全スタッフの「不安全行動をしない・させない」という思いがよく分かった</t>
  </si>
  <si>
    <t>安全ルールでもおかしいと思ったら上司に意見が言える</t>
  </si>
  <si>
    <t>車を運転するとき、同乗者がシートベルトをつける終わるまで車は発車させない</t>
  </si>
  <si>
    <t>危ないと思っているが、給料につながる行動を優先する</t>
  </si>
  <si>
    <t>【悪いこと】トラブルが発生しても誰にも言わない　</t>
  </si>
  <si>
    <t>危ない行動を注意し、正しく・安全な行動を提案できる</t>
  </si>
  <si>
    <t>チョットのことで、誰にも迷惑を掛けないことが分かったら、ルール違反を行ってしまう</t>
  </si>
  <si>
    <t>職制などから教えられた、正しい手順どおりに作業を行うことができる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</si>
</sst>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129">
    <font>
      <sz val="11"/>
      <color theme="1"/>
      <name val="Calibri"/>
      <family val="3"/>
    </font>
    <font>
      <sz val="11"/>
      <color indexed="8"/>
      <name val="ＭＳ Ｐゴシック"/>
      <family val="3"/>
    </font>
    <font>
      <sz val="10"/>
      <color indexed="8"/>
      <name val="ＭＳ ゴシック"/>
      <family val="3"/>
    </font>
    <font>
      <sz val="6"/>
      <name val="ＭＳ Ｐゴシック"/>
      <family val="3"/>
    </font>
    <font>
      <sz val="6"/>
      <name val="ＭＳ ゴシック"/>
      <family val="3"/>
    </font>
    <font>
      <sz val="11"/>
      <name val="ＭＳ ゴシック"/>
      <family val="3"/>
    </font>
    <font>
      <sz val="11"/>
      <color indexed="8"/>
      <name val="ＭＳ ゴシック"/>
      <family val="3"/>
    </font>
    <font>
      <b/>
      <sz val="10"/>
      <name val="ＭＳ Ｐゴシック"/>
      <family val="3"/>
    </font>
    <font>
      <b/>
      <sz val="10"/>
      <color indexed="8"/>
      <name val="ＭＳ ゴシック"/>
      <family val="3"/>
    </font>
    <font>
      <sz val="12"/>
      <name val="ＭＳ Ｐゴシック"/>
      <family val="3"/>
    </font>
    <font>
      <sz val="11"/>
      <name val="ＭＳ Ｐゴシック"/>
      <family val="3"/>
    </font>
    <font>
      <sz val="12"/>
      <name val="ＭＳ Ｐ明朝"/>
      <family val="1"/>
    </font>
    <font>
      <sz val="8"/>
      <color indexed="8"/>
      <name val="ＭＳ ゴシック"/>
      <family val="3"/>
    </font>
    <font>
      <sz val="9"/>
      <color indexed="8"/>
      <name val="MS UI Gothic"/>
      <family val="3"/>
    </font>
    <font>
      <sz val="6"/>
      <color indexed="8"/>
      <name val="ＭＳ ゴシック"/>
      <family val="3"/>
    </font>
    <font>
      <b/>
      <sz val="11"/>
      <color indexed="8"/>
      <name val="ＭＳ Ｐゴシック"/>
      <family val="3"/>
    </font>
    <font>
      <b/>
      <sz val="9"/>
      <color indexed="8"/>
      <name val="ＭＳ ゴシック"/>
      <family val="3"/>
    </font>
    <font>
      <sz val="11"/>
      <name val="Meiryo UI"/>
      <family val="3"/>
    </font>
    <font>
      <sz val="11"/>
      <color indexed="9"/>
      <name val="Meiryo UI"/>
      <family val="3"/>
    </font>
    <font>
      <sz val="9"/>
      <color indexed="10"/>
      <name val="Meiryo UI"/>
      <family val="3"/>
    </font>
    <font>
      <sz val="8"/>
      <name val="Meiryo UI"/>
      <family val="3"/>
    </font>
    <font>
      <sz val="8"/>
      <color indexed="8"/>
      <name val="Meiryo UI"/>
      <family val="3"/>
    </font>
    <font>
      <sz val="14"/>
      <name val="Meiryo UI"/>
      <family val="3"/>
    </font>
    <font>
      <sz val="11"/>
      <color indexed="8"/>
      <name val="Meiryo UI"/>
      <family val="3"/>
    </font>
    <font>
      <sz val="9"/>
      <color indexed="8"/>
      <name val="Meiryo UI"/>
      <family val="3"/>
    </font>
    <font>
      <b/>
      <sz val="9"/>
      <color indexed="8"/>
      <name val="Meiryo UI"/>
      <family val="3"/>
    </font>
    <font>
      <sz val="14"/>
      <color indexed="8"/>
      <name val="Meiryo UI"/>
      <family val="3"/>
    </font>
    <font>
      <b/>
      <sz val="11"/>
      <name val="Meiryo UI"/>
      <family val="3"/>
    </font>
    <font>
      <sz val="11"/>
      <color indexed="10"/>
      <name val="Meiryo UI"/>
      <family val="3"/>
    </font>
    <font>
      <b/>
      <sz val="10"/>
      <color indexed="30"/>
      <name val="Meiryo UI"/>
      <family val="3"/>
    </font>
    <font>
      <b/>
      <sz val="11"/>
      <color indexed="30"/>
      <name val="Meiryo UI"/>
      <family val="3"/>
    </font>
    <font>
      <b/>
      <sz val="12"/>
      <color indexed="10"/>
      <name val="Meiryo UI"/>
      <family val="3"/>
    </font>
    <font>
      <b/>
      <sz val="16"/>
      <name val="ＭＳ Ｐゴシック"/>
      <family val="3"/>
    </font>
    <font>
      <sz val="11"/>
      <color indexed="9"/>
      <name val="ＭＳ Ｐゴシック"/>
      <family val="3"/>
    </font>
    <font>
      <b/>
      <sz val="14"/>
      <color indexed="8"/>
      <name val="ＭＳ Ｐゴシック"/>
      <family val="3"/>
    </font>
    <font>
      <b/>
      <sz val="14"/>
      <color indexed="10"/>
      <name val="ＭＳ Ｐゴシック"/>
      <family val="3"/>
    </font>
    <font>
      <b/>
      <sz val="11"/>
      <color indexed="10"/>
      <name val="ＭＳ Ｐゴシック"/>
      <family val="3"/>
    </font>
    <font>
      <sz val="11"/>
      <color indexed="10"/>
      <name val="ＭＳ Ｐゴシック"/>
      <family val="3"/>
    </font>
    <font>
      <sz val="9"/>
      <color indexed="8"/>
      <name val="ＭＳ Ｐゴシック"/>
      <family val="3"/>
    </font>
    <font>
      <b/>
      <sz val="9"/>
      <color indexed="8"/>
      <name val="ＭＳ Ｐゴシック"/>
      <family val="3"/>
    </font>
    <font>
      <sz val="14"/>
      <color indexed="8"/>
      <name val="ＭＳ Ｐゴシック"/>
      <family val="3"/>
    </font>
    <font>
      <sz val="14"/>
      <name val="ＭＳ Ｐゴシック"/>
      <family val="3"/>
    </font>
    <font>
      <b/>
      <sz val="11"/>
      <name val="ＭＳ Ｐゴシック"/>
      <family val="3"/>
    </font>
    <font>
      <b/>
      <sz val="11"/>
      <color indexed="30"/>
      <name val="ＭＳ Ｐゴシック"/>
      <family val="3"/>
    </font>
    <font>
      <b/>
      <sz val="10"/>
      <color indexed="30"/>
      <name val="ＭＳ Ｐゴシック"/>
      <family val="3"/>
    </font>
    <font>
      <b/>
      <sz val="12"/>
      <name val="ＭＳ Ｐゴシック"/>
      <family val="3"/>
    </font>
    <font>
      <sz val="10"/>
      <name val="ＭＳ Ｐゴシック"/>
      <family val="3"/>
    </font>
    <font>
      <sz val="12"/>
      <color indexed="8"/>
      <name val="ＭＳ Ｐゴシック"/>
      <family val="3"/>
    </font>
    <font>
      <b/>
      <sz val="18"/>
      <name val="ＭＳ Ｐゴシック"/>
      <family val="3"/>
    </font>
    <font>
      <b/>
      <u val="single"/>
      <sz val="18"/>
      <color indexed="17"/>
      <name val="ＭＳ Ｐゴシック"/>
      <family val="3"/>
    </font>
    <font>
      <b/>
      <sz val="18"/>
      <color indexed="8"/>
      <name val="ＭＳ Ｐゴシック"/>
      <family val="3"/>
    </font>
    <font>
      <b/>
      <sz val="10"/>
      <color indexed="8"/>
      <name val="ＭＳ Ｐゴシック"/>
      <family val="3"/>
    </font>
    <font>
      <sz val="10"/>
      <color indexed="8"/>
      <name val="ＭＳ Ｐゴシック"/>
      <family val="3"/>
    </font>
    <font>
      <sz val="6"/>
      <color indexed="8"/>
      <name val="ＭＳ Ｐゴシック"/>
      <family val="3"/>
    </font>
    <font>
      <sz val="8"/>
      <color indexed="8"/>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2"/>
      <color indexed="9"/>
      <name val="ＭＳ Ｐゴシック"/>
      <family val="3"/>
    </font>
    <font>
      <sz val="16"/>
      <color indexed="10"/>
      <name val="ＭＳ Ｐゴシック"/>
      <family val="3"/>
    </font>
    <font>
      <sz val="16"/>
      <color indexed="10"/>
      <name val="Calibri"/>
      <family val="2"/>
    </font>
    <font>
      <sz val="18"/>
      <color indexed="10"/>
      <name val="ＭＳ Ｐゴシック"/>
      <family val="3"/>
    </font>
    <font>
      <b/>
      <sz val="18"/>
      <color indexed="10"/>
      <name val="ＭＳ Ｐゴシック"/>
      <family val="3"/>
    </font>
    <font>
      <b/>
      <sz val="20"/>
      <color indexed="8"/>
      <name val="ＭＳ Ｐゴシック"/>
      <family val="3"/>
    </font>
    <font>
      <b/>
      <sz val="20"/>
      <color indexed="17"/>
      <name val="ＭＳ Ｐゴシック"/>
      <family val="3"/>
    </font>
    <font>
      <b/>
      <sz val="20"/>
      <color indexed="8"/>
      <name val="Meiryo UI"/>
      <family val="3"/>
    </font>
    <font>
      <b/>
      <sz val="28"/>
      <color indexed="10"/>
      <name val="ＭＳ Ｐゴシック"/>
      <family val="3"/>
    </font>
    <font>
      <b/>
      <sz val="36"/>
      <color indexed="8"/>
      <name val="Meiryo UI"/>
      <family val="3"/>
    </font>
    <font>
      <b/>
      <sz val="32"/>
      <color indexed="8"/>
      <name val="Meiryo UI"/>
      <family val="3"/>
    </font>
    <font>
      <b/>
      <sz val="12"/>
      <color indexed="8"/>
      <name val="ＭＳ Ｐゴシック"/>
      <family val="3"/>
    </font>
    <font>
      <b/>
      <sz val="12"/>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ゴシック"/>
      <family val="3"/>
    </font>
    <font>
      <sz val="11"/>
      <color rgb="FF006100"/>
      <name val="Calibri"/>
      <family val="3"/>
    </font>
    <font>
      <sz val="9"/>
      <color rgb="FFFF0000"/>
      <name val="Meiryo UI"/>
      <family val="3"/>
    </font>
    <font>
      <sz val="11"/>
      <color theme="1"/>
      <name val="Meiryo UI"/>
      <family val="3"/>
    </font>
    <font>
      <sz val="9"/>
      <color theme="1"/>
      <name val="Meiryo UI"/>
      <family val="3"/>
    </font>
    <font>
      <b/>
      <sz val="9"/>
      <color theme="1"/>
      <name val="Meiryo UI"/>
      <family val="3"/>
    </font>
    <font>
      <sz val="11"/>
      <color rgb="FFFF0000"/>
      <name val="Meiryo UI"/>
      <family val="3"/>
    </font>
    <font>
      <b/>
      <sz val="10"/>
      <color rgb="FF0070C0"/>
      <name val="Meiryo UI"/>
      <family val="3"/>
    </font>
    <font>
      <b/>
      <sz val="11"/>
      <color rgb="FF0070C0"/>
      <name val="Meiryo UI"/>
      <family val="3"/>
    </font>
    <font>
      <b/>
      <sz val="14"/>
      <color theme="1"/>
      <name val="Calibri"/>
      <family val="3"/>
    </font>
    <font>
      <b/>
      <sz val="11"/>
      <color rgb="FFFF0000"/>
      <name val="Calibri"/>
      <family val="3"/>
    </font>
    <font>
      <sz val="11"/>
      <name val="Calibri"/>
      <family val="3"/>
    </font>
    <font>
      <sz val="9"/>
      <color theme="1"/>
      <name val="Calibri"/>
      <family val="3"/>
    </font>
    <font>
      <b/>
      <sz val="9"/>
      <color theme="1"/>
      <name val="Calibri"/>
      <family val="3"/>
    </font>
    <font>
      <b/>
      <sz val="11"/>
      <name val="Calibri"/>
      <family val="3"/>
    </font>
    <font>
      <b/>
      <sz val="11"/>
      <color rgb="FF0070C0"/>
      <name val="Calibri"/>
      <family val="3"/>
    </font>
    <font>
      <b/>
      <sz val="10"/>
      <color rgb="FF0070C0"/>
      <name val="Calibri"/>
      <family val="3"/>
    </font>
    <font>
      <sz val="14"/>
      <color theme="1"/>
      <name val="Calibri"/>
      <family val="3"/>
    </font>
    <font>
      <sz val="11"/>
      <color indexed="8"/>
      <name val="Calibri"/>
      <family val="3"/>
    </font>
    <font>
      <b/>
      <sz val="14"/>
      <color rgb="FFFF0000"/>
      <name val="Calibri"/>
      <family val="3"/>
    </font>
    <font>
      <b/>
      <sz val="12"/>
      <name val="Calibri"/>
      <family val="3"/>
    </font>
    <font>
      <sz val="12"/>
      <name val="Calibri"/>
      <family val="3"/>
    </font>
    <font>
      <sz val="10"/>
      <name val="Calibri"/>
      <family val="3"/>
    </font>
    <font>
      <sz val="12"/>
      <color theme="1"/>
      <name val="ＭＳ Ｐゴシック"/>
      <family val="3"/>
    </font>
    <font>
      <sz val="11"/>
      <color theme="1"/>
      <name val="ＭＳ Ｐゴシック"/>
      <family val="3"/>
    </font>
    <font>
      <b/>
      <sz val="18"/>
      <name val="Calibri"/>
      <family val="3"/>
    </font>
    <font>
      <b/>
      <u val="single"/>
      <sz val="18"/>
      <color rgb="FF00B050"/>
      <name val="ＭＳ Ｐゴシック"/>
      <family val="3"/>
    </font>
    <font>
      <b/>
      <sz val="11"/>
      <color theme="1"/>
      <name val="ＭＳ Ｐゴシック"/>
      <family val="3"/>
    </font>
    <font>
      <b/>
      <sz val="16"/>
      <color theme="1"/>
      <name val="ＭＳ Ｐゴシック"/>
      <family val="3"/>
    </font>
    <font>
      <b/>
      <sz val="12"/>
      <color rgb="FFFF0000"/>
      <name val="Meiryo UI"/>
      <family val="3"/>
    </font>
    <font>
      <sz val="14"/>
      <color theme="1"/>
      <name val="Meiryo UI"/>
      <family val="3"/>
    </font>
    <font>
      <sz val="14"/>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FFC000"/>
        <bgColor indexed="64"/>
      </patternFill>
    </fill>
    <fill>
      <patternFill patternType="solid">
        <fgColor rgb="FFF5A5E6"/>
        <bgColor indexed="64"/>
      </patternFill>
    </fill>
    <fill>
      <patternFill patternType="solid">
        <fgColor theme="1"/>
        <bgColor indexed="64"/>
      </patternFill>
    </fill>
    <fill>
      <patternFill patternType="solid">
        <fgColor indexed="8"/>
        <bgColor indexed="64"/>
      </patternFill>
    </fill>
    <fill>
      <patternFill patternType="solid">
        <fgColor rgb="FF00B050"/>
        <bgColor indexed="64"/>
      </patternFill>
    </fill>
    <fill>
      <patternFill patternType="solid">
        <fgColor rgb="FF99FF99"/>
        <bgColor indexed="64"/>
      </patternFill>
    </fill>
    <fill>
      <patternFill patternType="solid">
        <fgColor rgb="FFFFCCCC"/>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style="hair"/>
      <bottom style="hair"/>
    </border>
    <border>
      <left style="medium"/>
      <right/>
      <top style="hair"/>
      <bottom style="hair"/>
    </border>
    <border>
      <left style="thin"/>
      <right/>
      <top/>
      <bottom/>
    </border>
    <border>
      <left style="thin"/>
      <right/>
      <top/>
      <bottom style="hair"/>
    </border>
    <border>
      <left style="medium"/>
      <right/>
      <top style="medium"/>
      <bottom style="hair"/>
    </border>
    <border>
      <left style="thin"/>
      <right/>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bottom style="hair"/>
    </border>
    <border>
      <left style="hair"/>
      <right style="hair"/>
      <top/>
      <bottom style="hair"/>
    </border>
    <border>
      <left style="hair"/>
      <right style="medium"/>
      <top/>
      <bottom style="hair"/>
    </border>
    <border>
      <left style="medium"/>
      <right/>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medium"/>
    </border>
    <border>
      <left style="hair"/>
      <right style="hair"/>
      <top style="thin"/>
      <bottom style="medium"/>
    </border>
    <border>
      <left style="hair"/>
      <right style="medium"/>
      <top style="thin"/>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medium"/>
    </border>
    <border>
      <left style="thin"/>
      <right style="medium"/>
      <top/>
      <bottom style="medium"/>
    </border>
    <border>
      <left style="thick"/>
      <right style="thin"/>
      <top style="thin"/>
      <bottom style="thin"/>
    </border>
    <border>
      <left style="thin"/>
      <right style="thick"/>
      <top style="thin"/>
      <bottom style="thin"/>
    </border>
    <border>
      <left style="thin"/>
      <right/>
      <top style="thin"/>
      <bottom style="thin"/>
    </border>
    <border>
      <left/>
      <right style="thin"/>
      <top style="thin"/>
      <bottom style="thin"/>
    </border>
    <border>
      <left style="medium"/>
      <right style="thick"/>
      <top style="thin"/>
      <bottom style="thin"/>
    </border>
    <border>
      <left style="medium"/>
      <right style="thick"/>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style="medium"/>
    </border>
    <border>
      <left style="thin"/>
      <right style="thin"/>
      <top style="medium"/>
      <bottom/>
    </border>
    <border>
      <left style="thin"/>
      <right/>
      <top style="medium"/>
      <bottom/>
    </border>
    <border>
      <left/>
      <right style="medium"/>
      <top/>
      <bottom/>
    </border>
    <border>
      <left style="medium"/>
      <right style="thin"/>
      <top style="hair"/>
      <bottom style="hair"/>
    </border>
    <border>
      <left style="medium"/>
      <right style="medium"/>
      <top/>
      <bottom/>
    </border>
    <border>
      <left style="medium"/>
      <right style="hair"/>
      <top/>
      <bottom style="medium"/>
    </border>
    <border>
      <left style="hair"/>
      <right style="hair"/>
      <top/>
      <bottom style="medium"/>
    </border>
    <border>
      <left style="hair"/>
      <right style="medium"/>
      <top/>
      <bottom style="medium"/>
    </border>
    <border>
      <left/>
      <right style="thin"/>
      <top style="thin"/>
      <bottom style="thick"/>
    </border>
    <border>
      <left style="thin"/>
      <right/>
      <top style="thin"/>
      <bottom style="thick"/>
    </border>
    <border>
      <left style="thin"/>
      <right style="thin"/>
      <top style="thin"/>
      <bottom style="thick"/>
    </border>
    <border>
      <left style="thin"/>
      <right style="thick"/>
      <top style="thin"/>
      <bottom style="thick"/>
    </border>
    <border>
      <left style="thick"/>
      <right style="thin"/>
      <top style="thin"/>
      <bottom style="thick"/>
    </border>
    <border>
      <left style="thin"/>
      <right style="thin"/>
      <top style="thick"/>
      <bottom style="thin"/>
    </border>
    <border>
      <left style="thin"/>
      <right style="thick"/>
      <top style="thick"/>
      <bottom style="thin"/>
    </border>
    <border>
      <left style="thick"/>
      <right style="thin"/>
      <top style="thick"/>
      <bottom style="thin"/>
    </border>
    <border>
      <left/>
      <right style="thin"/>
      <top style="thick"/>
      <bottom style="thin"/>
    </border>
    <border>
      <left style="thin"/>
      <right/>
      <top style="thick"/>
      <bottom style="thin"/>
    </border>
    <border>
      <left style="medium"/>
      <right/>
      <top/>
      <bottom/>
    </border>
    <border>
      <left/>
      <right/>
      <top style="thin"/>
      <bottom style="thin"/>
    </border>
    <border>
      <left/>
      <right/>
      <top/>
      <bottom style="thin"/>
    </border>
    <border diagonalDown="1">
      <left style="medium"/>
      <right style="thin"/>
      <top style="medium"/>
      <bottom style="hair"/>
      <diagonal style="thin"/>
    </border>
    <border>
      <left style="thin"/>
      <right style="thin"/>
      <top style="medium"/>
      <bottom style="hair"/>
    </border>
    <border>
      <left style="thin"/>
      <right style="medium"/>
      <top style="medium"/>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border>
    <border>
      <left style="medium"/>
      <right style="thin"/>
      <top/>
      <bottom style="medium"/>
    </border>
    <border>
      <left style="thin"/>
      <right style="thin"/>
      <top/>
      <bottom/>
    </border>
    <border>
      <left style="medium"/>
      <right style="medium"/>
      <top style="medium"/>
      <bottom/>
    </border>
    <border>
      <left style="medium"/>
      <right style="medium"/>
      <top/>
      <bottom style="medium"/>
    </border>
    <border>
      <left style="medium"/>
      <right/>
      <top/>
      <bottom style="thin"/>
    </border>
    <border>
      <left/>
      <right style="medium"/>
      <top/>
      <bottom style="thin"/>
    </border>
    <border>
      <left style="medium"/>
      <right/>
      <top style="thin"/>
      <bottom style="medium"/>
    </border>
    <border>
      <left/>
      <right style="medium"/>
      <top style="thin"/>
      <bottom style="medium"/>
    </border>
    <border>
      <left/>
      <right style="thin"/>
      <top/>
      <bottom style="thin"/>
    </border>
    <border>
      <left/>
      <right style="thin"/>
      <top style="thin"/>
      <bottom style="medium"/>
    </border>
    <border>
      <left style="thin"/>
      <right/>
      <top/>
      <bottom style="thin"/>
    </border>
    <border>
      <left style="medium"/>
      <right style="thick"/>
      <top style="medium"/>
      <bottom/>
    </border>
    <border>
      <left style="medium"/>
      <right style="thick"/>
      <top/>
      <bottom/>
    </border>
    <border>
      <left style="medium"/>
      <right style="thick"/>
      <top/>
      <bottom style="thin"/>
    </border>
    <border>
      <left style="medium"/>
      <right/>
      <top style="medium"/>
      <bottom style="thin"/>
    </border>
    <border>
      <left/>
      <right style="medium"/>
      <top style="medium"/>
      <bottom style="thin"/>
    </border>
    <border>
      <left/>
      <right style="thin"/>
      <top style="medium"/>
      <bottom style="thin"/>
    </border>
    <border>
      <left style="thin"/>
      <right/>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96" fillId="31" borderId="4" applyNumberFormat="0" applyAlignment="0" applyProtection="0"/>
    <xf numFmtId="0" fontId="10" fillId="0" borderId="0">
      <alignment/>
      <protection/>
    </xf>
    <xf numFmtId="0" fontId="97" fillId="0" borderId="0">
      <alignment vertical="center"/>
      <protection/>
    </xf>
    <xf numFmtId="0" fontId="2" fillId="0" borderId="0">
      <alignment vertical="center"/>
      <protection/>
    </xf>
    <xf numFmtId="0" fontId="10" fillId="0" borderId="0">
      <alignment vertical="center"/>
      <protection/>
    </xf>
    <xf numFmtId="0" fontId="11" fillId="0" borderId="0">
      <alignment/>
      <protection/>
    </xf>
    <xf numFmtId="0" fontId="98" fillId="32" borderId="0" applyNumberFormat="0" applyBorder="0" applyAlignment="0" applyProtection="0"/>
  </cellStyleXfs>
  <cellXfs count="418">
    <xf numFmtId="0" fontId="0" fillId="0" borderId="0" xfId="0" applyFont="1" applyAlignment="1">
      <alignment vertical="center"/>
    </xf>
    <xf numFmtId="0" fontId="2" fillId="0" borderId="0" xfId="65">
      <alignment vertical="center"/>
      <protection/>
    </xf>
    <xf numFmtId="0" fontId="2" fillId="0" borderId="0" xfId="65" applyFill="1">
      <alignment vertical="center"/>
      <protection/>
    </xf>
    <xf numFmtId="0" fontId="5" fillId="0" borderId="0" xfId="65" applyFont="1" applyFill="1" applyAlignment="1">
      <alignment vertical="center"/>
      <protection/>
    </xf>
    <xf numFmtId="0" fontId="5" fillId="0" borderId="0" xfId="65" applyFont="1" applyAlignment="1">
      <alignment horizontal="center" vertical="center"/>
      <protection/>
    </xf>
    <xf numFmtId="0" fontId="5" fillId="0" borderId="0" xfId="65" applyFont="1" applyFill="1" applyAlignment="1">
      <alignment horizontal="center" vertical="center"/>
      <protection/>
    </xf>
    <xf numFmtId="0" fontId="6" fillId="0" borderId="0" xfId="65" applyFont="1" applyFill="1" applyAlignment="1">
      <alignment horizontal="center" vertical="center"/>
      <protection/>
    </xf>
    <xf numFmtId="0" fontId="6" fillId="0" borderId="0" xfId="65" applyFont="1" applyAlignment="1">
      <alignment horizontal="center" vertical="center"/>
      <protection/>
    </xf>
    <xf numFmtId="0" fontId="9" fillId="0" borderId="10" xfId="65" applyFont="1" applyFill="1" applyBorder="1" applyAlignment="1">
      <alignment horizontal="center" vertical="center"/>
      <protection/>
    </xf>
    <xf numFmtId="0" fontId="10" fillId="33" borderId="11" xfId="65" applyFont="1" applyFill="1" applyBorder="1" applyAlignment="1">
      <alignment vertical="center" wrapText="1"/>
      <protection/>
    </xf>
    <xf numFmtId="0" fontId="10" fillId="34" borderId="11" xfId="65" applyFont="1" applyFill="1" applyBorder="1" applyAlignment="1">
      <alignment vertical="center" wrapText="1"/>
      <protection/>
    </xf>
    <xf numFmtId="0" fontId="2" fillId="0" borderId="0" xfId="65" applyFill="1" applyBorder="1">
      <alignment vertical="center"/>
      <protection/>
    </xf>
    <xf numFmtId="0" fontId="10" fillId="0" borderId="11" xfId="65" applyFont="1" applyFill="1" applyBorder="1" applyAlignment="1">
      <alignment vertical="center" wrapText="1"/>
      <protection/>
    </xf>
    <xf numFmtId="0" fontId="9" fillId="33" borderId="12" xfId="65" applyFont="1" applyFill="1" applyBorder="1" applyAlignment="1">
      <alignment horizontal="center" vertical="center" wrapText="1"/>
      <protection/>
    </xf>
    <xf numFmtId="0" fontId="9" fillId="0" borderId="12" xfId="65" applyFont="1" applyFill="1" applyBorder="1" applyAlignment="1">
      <alignment horizontal="center" vertical="center" wrapText="1"/>
      <protection/>
    </xf>
    <xf numFmtId="0" fontId="9" fillId="34" borderId="12" xfId="65" applyFont="1" applyFill="1" applyBorder="1" applyAlignment="1">
      <alignment horizontal="center" vertical="center" wrapText="1"/>
      <protection/>
    </xf>
    <xf numFmtId="0" fontId="10" fillId="0" borderId="13" xfId="65" applyFont="1" applyFill="1" applyBorder="1" applyAlignment="1">
      <alignment vertical="center" wrapText="1"/>
      <protection/>
    </xf>
    <xf numFmtId="0" fontId="10" fillId="34" borderId="14" xfId="65" applyFont="1" applyFill="1" applyBorder="1" applyAlignment="1">
      <alignment vertical="center" wrapText="1"/>
      <protection/>
    </xf>
    <xf numFmtId="0" fontId="9" fillId="34" borderId="15" xfId="65" applyFont="1" applyFill="1" applyBorder="1" applyAlignment="1">
      <alignment horizontal="center" vertical="center" wrapText="1"/>
      <protection/>
    </xf>
    <xf numFmtId="0" fontId="10" fillId="34" borderId="16" xfId="65" applyFont="1" applyFill="1" applyBorder="1" applyAlignment="1">
      <alignment vertical="center" wrapText="1"/>
      <protection/>
    </xf>
    <xf numFmtId="0" fontId="12" fillId="0" borderId="0" xfId="64" applyFont="1" applyBorder="1" applyAlignment="1">
      <alignment horizontal="center" vertical="center"/>
      <protection/>
    </xf>
    <xf numFmtId="0" fontId="2" fillId="0" borderId="0" xfId="65" applyAlignment="1">
      <alignment horizontal="center" vertical="center"/>
      <protection/>
    </xf>
    <xf numFmtId="0" fontId="14" fillId="0" borderId="0" xfId="65" applyFont="1" applyAlignment="1">
      <alignment vertical="center"/>
      <protection/>
    </xf>
    <xf numFmtId="0" fontId="14" fillId="0" borderId="0" xfId="64" applyFont="1" applyBorder="1" applyAlignment="1">
      <alignment vertical="center"/>
      <protection/>
    </xf>
    <xf numFmtId="0" fontId="10" fillId="34" borderId="17" xfId="65" applyFont="1" applyFill="1" applyBorder="1" applyAlignment="1">
      <alignment horizontal="center" vertical="center"/>
      <protection/>
    </xf>
    <xf numFmtId="0" fontId="10" fillId="34" borderId="18" xfId="65" applyFont="1" applyFill="1" applyBorder="1" applyAlignment="1">
      <alignment horizontal="center" vertical="center"/>
      <protection/>
    </xf>
    <xf numFmtId="0" fontId="10" fillId="34" borderId="19" xfId="65" applyFont="1" applyFill="1" applyBorder="1" applyAlignment="1">
      <alignment horizontal="center" vertical="center"/>
      <protection/>
    </xf>
    <xf numFmtId="0" fontId="10" fillId="33" borderId="17" xfId="65" applyFont="1" applyFill="1" applyBorder="1" applyAlignment="1">
      <alignment horizontal="center" vertical="center"/>
      <protection/>
    </xf>
    <xf numFmtId="0" fontId="10" fillId="33" borderId="18" xfId="65" applyFont="1" applyFill="1" applyBorder="1" applyAlignment="1">
      <alignment horizontal="center" vertical="center"/>
      <protection/>
    </xf>
    <xf numFmtId="0" fontId="10" fillId="33" borderId="19" xfId="65" applyFont="1" applyFill="1" applyBorder="1" applyAlignment="1">
      <alignment horizontal="center" vertical="center"/>
      <protection/>
    </xf>
    <xf numFmtId="0" fontId="10" fillId="34" borderId="20" xfId="65" applyFont="1" applyFill="1" applyBorder="1" applyAlignment="1">
      <alignment horizontal="center" vertical="center"/>
      <protection/>
    </xf>
    <xf numFmtId="0" fontId="10" fillId="34" borderId="21" xfId="65" applyFont="1" applyFill="1" applyBorder="1" applyAlignment="1">
      <alignment horizontal="center" vertical="center"/>
      <protection/>
    </xf>
    <xf numFmtId="0" fontId="10" fillId="34" borderId="22" xfId="65" applyFont="1" applyFill="1" applyBorder="1" applyAlignment="1">
      <alignment horizontal="center" vertical="center"/>
      <protection/>
    </xf>
    <xf numFmtId="0" fontId="8" fillId="0" borderId="0" xfId="65" applyFont="1">
      <alignment vertical="center"/>
      <protection/>
    </xf>
    <xf numFmtId="0" fontId="93" fillId="0" borderId="0" xfId="0" applyFont="1" applyAlignment="1">
      <alignment vertical="center"/>
    </xf>
    <xf numFmtId="0" fontId="16" fillId="0" borderId="0" xfId="65" applyFont="1" applyAlignment="1">
      <alignment horizontal="right" vertical="center"/>
      <protection/>
    </xf>
    <xf numFmtId="0" fontId="0" fillId="0" borderId="0" xfId="0" applyBorder="1" applyAlignment="1">
      <alignment vertical="center"/>
    </xf>
    <xf numFmtId="0" fontId="9" fillId="34" borderId="23" xfId="65" applyFont="1" applyFill="1" applyBorder="1" applyAlignment="1">
      <alignment horizontal="center" vertical="center" wrapText="1"/>
      <protection/>
    </xf>
    <xf numFmtId="0" fontId="10" fillId="33" borderId="24" xfId="65" applyFont="1" applyFill="1" applyBorder="1" applyAlignment="1">
      <alignment horizontal="center" vertical="center"/>
      <protection/>
    </xf>
    <xf numFmtId="0" fontId="10" fillId="33" borderId="25" xfId="65" applyFont="1" applyFill="1" applyBorder="1" applyAlignment="1">
      <alignment horizontal="center" vertical="center"/>
      <protection/>
    </xf>
    <xf numFmtId="0" fontId="10" fillId="33" borderId="26" xfId="65" applyFont="1" applyFill="1" applyBorder="1" applyAlignment="1">
      <alignment horizontal="center" vertical="center"/>
      <protection/>
    </xf>
    <xf numFmtId="0" fontId="10" fillId="34" borderId="27" xfId="65" applyFont="1" applyFill="1" applyBorder="1" applyAlignment="1">
      <alignment horizontal="center" vertical="center"/>
      <protection/>
    </xf>
    <xf numFmtId="0" fontId="10" fillId="34" borderId="28" xfId="65" applyFont="1" applyFill="1" applyBorder="1" applyAlignment="1">
      <alignment horizontal="center" vertical="center"/>
      <protection/>
    </xf>
    <xf numFmtId="0" fontId="10" fillId="34" borderId="29" xfId="65" applyFont="1" applyFill="1" applyBorder="1" applyAlignment="1">
      <alignment horizontal="center" vertical="center"/>
      <protection/>
    </xf>
    <xf numFmtId="0" fontId="17" fillId="35" borderId="0" xfId="63" applyFont="1" applyFill="1" applyAlignment="1">
      <alignment/>
      <protection/>
    </xf>
    <xf numFmtId="0" fontId="20" fillId="35" borderId="30" xfId="63" applyFont="1" applyFill="1" applyBorder="1" applyAlignment="1">
      <alignment vertical="center"/>
      <protection/>
    </xf>
    <xf numFmtId="0" fontId="20" fillId="35" borderId="30" xfId="63" applyFont="1" applyFill="1" applyBorder="1" applyAlignment="1">
      <alignment horizontal="center" vertical="center"/>
      <protection/>
    </xf>
    <xf numFmtId="0" fontId="20" fillId="13" borderId="30" xfId="63" applyFont="1" applyFill="1" applyBorder="1" applyAlignment="1">
      <alignment horizontal="center" vertical="center"/>
      <protection/>
    </xf>
    <xf numFmtId="0" fontId="20" fillId="36" borderId="30" xfId="63" applyFont="1" applyFill="1" applyBorder="1" applyAlignment="1">
      <alignment horizontal="center" vertical="center"/>
      <protection/>
    </xf>
    <xf numFmtId="0" fontId="20" fillId="13" borderId="31" xfId="63" applyFont="1" applyFill="1" applyBorder="1" applyAlignment="1">
      <alignment horizontal="center" vertical="center"/>
      <protection/>
    </xf>
    <xf numFmtId="0" fontId="20" fillId="36" borderId="31" xfId="63" applyFont="1" applyFill="1" applyBorder="1" applyAlignment="1">
      <alignment horizontal="center" vertical="center"/>
      <protection/>
    </xf>
    <xf numFmtId="0" fontId="20" fillId="13" borderId="32" xfId="63" applyFont="1" applyFill="1" applyBorder="1" applyAlignment="1">
      <alignment horizontal="center" vertical="center"/>
      <protection/>
    </xf>
    <xf numFmtId="0" fontId="20" fillId="36" borderId="32" xfId="63" applyFont="1" applyFill="1" applyBorder="1" applyAlignment="1">
      <alignment horizontal="center" vertical="center"/>
      <protection/>
    </xf>
    <xf numFmtId="0" fontId="20" fillId="36" borderId="33" xfId="63" applyFont="1" applyFill="1" applyBorder="1" applyAlignment="1">
      <alignment horizontal="center" vertical="center"/>
      <protection/>
    </xf>
    <xf numFmtId="0" fontId="17" fillId="0" borderId="0" xfId="0" applyFont="1" applyBorder="1" applyAlignment="1">
      <alignment horizontal="center" vertical="center"/>
    </xf>
    <xf numFmtId="0" fontId="99" fillId="14"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21" fillId="34" borderId="30" xfId="63" applyFont="1" applyFill="1" applyBorder="1" applyAlignment="1" applyProtection="1">
      <alignment horizontal="center" vertical="center"/>
      <protection locked="0"/>
    </xf>
    <xf numFmtId="0" fontId="21" fillId="0" borderId="30" xfId="63" applyFont="1" applyFill="1" applyBorder="1" applyAlignment="1" applyProtection="1">
      <alignment horizontal="center" vertical="center"/>
      <protection locked="0"/>
    </xf>
    <xf numFmtId="0" fontId="20" fillId="34" borderId="30" xfId="63" applyFont="1" applyFill="1" applyBorder="1" applyAlignment="1" applyProtection="1">
      <alignment horizontal="center" vertical="center"/>
      <protection locked="0"/>
    </xf>
    <xf numFmtId="14" fontId="20" fillId="35" borderId="30" xfId="63" applyNumberFormat="1" applyFont="1" applyFill="1" applyBorder="1" applyAlignment="1" applyProtection="1">
      <alignment horizontal="center" vertical="center"/>
      <protection locked="0"/>
    </xf>
    <xf numFmtId="0" fontId="21" fillId="34" borderId="31" xfId="63" applyFont="1" applyFill="1" applyBorder="1" applyAlignment="1" applyProtection="1">
      <alignment horizontal="center" vertical="center"/>
      <protection locked="0"/>
    </xf>
    <xf numFmtId="0" fontId="21" fillId="0" borderId="31" xfId="63" applyFont="1" applyFill="1" applyBorder="1" applyAlignment="1" applyProtection="1">
      <alignment horizontal="center" vertical="center"/>
      <protection locked="0"/>
    </xf>
    <xf numFmtId="0" fontId="20" fillId="34" borderId="31" xfId="63" applyFont="1" applyFill="1" applyBorder="1" applyAlignment="1" applyProtection="1">
      <alignment horizontal="center" vertical="center"/>
      <protection locked="0"/>
    </xf>
    <xf numFmtId="14" fontId="20" fillId="35" borderId="31" xfId="63" applyNumberFormat="1" applyFont="1" applyFill="1" applyBorder="1" applyAlignment="1" applyProtection="1">
      <alignment horizontal="center" vertical="center"/>
      <protection locked="0"/>
    </xf>
    <xf numFmtId="0" fontId="21" fillId="34" borderId="32" xfId="63" applyFont="1" applyFill="1" applyBorder="1" applyAlignment="1" applyProtection="1">
      <alignment horizontal="center" vertical="center"/>
      <protection locked="0"/>
    </xf>
    <xf numFmtId="0" fontId="21" fillId="0" borderId="32" xfId="63" applyFont="1" applyFill="1" applyBorder="1" applyAlignment="1" applyProtection="1">
      <alignment horizontal="center" vertical="center"/>
      <protection locked="0"/>
    </xf>
    <xf numFmtId="0" fontId="20" fillId="35" borderId="32" xfId="63" applyFont="1" applyFill="1" applyBorder="1" applyAlignment="1" applyProtection="1">
      <alignment horizontal="center" vertical="center"/>
      <protection locked="0"/>
    </xf>
    <xf numFmtId="0" fontId="20" fillId="34" borderId="32" xfId="63" applyFont="1" applyFill="1" applyBorder="1" applyAlignment="1" applyProtection="1">
      <alignment horizontal="center" vertical="center"/>
      <protection locked="0"/>
    </xf>
    <xf numFmtId="14" fontId="20" fillId="35" borderId="32" xfId="63" applyNumberFormat="1" applyFont="1" applyFill="1" applyBorder="1" applyAlignment="1" applyProtection="1">
      <alignment horizontal="center" vertical="center"/>
      <protection locked="0"/>
    </xf>
    <xf numFmtId="0" fontId="21" fillId="34" borderId="33" xfId="63" applyFont="1" applyFill="1" applyBorder="1" applyAlignment="1" applyProtection="1">
      <alignment horizontal="center" vertical="center"/>
      <protection locked="0"/>
    </xf>
    <xf numFmtId="0" fontId="21" fillId="0" borderId="33" xfId="63" applyFont="1" applyFill="1" applyBorder="1" applyAlignment="1" applyProtection="1">
      <alignment horizontal="center" vertical="center"/>
      <protection locked="0"/>
    </xf>
    <xf numFmtId="0" fontId="20" fillId="35" borderId="34" xfId="63" applyFont="1" applyFill="1" applyBorder="1" applyAlignment="1" applyProtection="1">
      <alignment horizontal="center" vertical="center"/>
      <protection locked="0"/>
    </xf>
    <xf numFmtId="0" fontId="20" fillId="34" borderId="34" xfId="63" applyFont="1" applyFill="1" applyBorder="1" applyAlignment="1" applyProtection="1">
      <alignment horizontal="center" vertical="center"/>
      <protection locked="0"/>
    </xf>
    <xf numFmtId="0" fontId="20" fillId="13" borderId="34" xfId="63" applyFont="1" applyFill="1" applyBorder="1" applyAlignment="1">
      <alignment horizontal="center" vertical="center"/>
      <protection/>
    </xf>
    <xf numFmtId="14" fontId="20" fillId="35" borderId="33" xfId="63" applyNumberFormat="1" applyFont="1" applyFill="1" applyBorder="1" applyAlignment="1" applyProtection="1">
      <alignment horizontal="center" vertical="center"/>
      <protection locked="0"/>
    </xf>
    <xf numFmtId="0" fontId="20" fillId="35" borderId="33" xfId="63" applyFont="1" applyFill="1" applyBorder="1" applyAlignment="1" applyProtection="1">
      <alignment horizontal="center" vertical="center"/>
      <protection locked="0"/>
    </xf>
    <xf numFmtId="0" fontId="22" fillId="36" borderId="35" xfId="63" applyFont="1" applyFill="1" applyBorder="1" applyAlignment="1">
      <alignment horizontal="center"/>
      <protection/>
    </xf>
    <xf numFmtId="0" fontId="22" fillId="36" borderId="36" xfId="63" applyFont="1" applyFill="1" applyBorder="1" applyAlignment="1">
      <alignment horizontal="center"/>
      <protection/>
    </xf>
    <xf numFmtId="0" fontId="17" fillId="36" borderId="0" xfId="63" applyFont="1" applyFill="1" applyAlignment="1">
      <alignment/>
      <protection/>
    </xf>
    <xf numFmtId="0" fontId="100" fillId="0" borderId="37" xfId="63" applyFont="1" applyBorder="1" applyAlignment="1">
      <alignment horizontal="center" vertical="center"/>
      <protection/>
    </xf>
    <xf numFmtId="0" fontId="100" fillId="0" borderId="38" xfId="63" applyFont="1" applyBorder="1" applyAlignment="1">
      <alignment horizontal="center" vertical="center"/>
      <protection/>
    </xf>
    <xf numFmtId="0" fontId="100" fillId="0" borderId="30" xfId="63" applyFont="1" applyBorder="1" applyAlignment="1">
      <alignment horizontal="center" vertical="center"/>
      <protection/>
    </xf>
    <xf numFmtId="0" fontId="100" fillId="0" borderId="39" xfId="63" applyFont="1" applyBorder="1" applyAlignment="1">
      <alignment horizontal="center" vertical="center"/>
      <protection/>
    </xf>
    <xf numFmtId="0" fontId="100" fillId="0" borderId="40" xfId="63" applyFont="1" applyBorder="1" applyAlignment="1">
      <alignment horizontal="center" vertical="center"/>
      <protection/>
    </xf>
    <xf numFmtId="0" fontId="101" fillId="37" borderId="37" xfId="63" applyFont="1" applyFill="1" applyBorder="1" applyAlignment="1">
      <alignment horizontal="center" vertical="center"/>
      <protection/>
    </xf>
    <xf numFmtId="0" fontId="101" fillId="37" borderId="38" xfId="63" applyFont="1" applyFill="1" applyBorder="1" applyAlignment="1">
      <alignment horizontal="center" vertical="center"/>
      <protection/>
    </xf>
    <xf numFmtId="0" fontId="101" fillId="18" borderId="37" xfId="63" applyFont="1" applyFill="1" applyBorder="1" applyAlignment="1">
      <alignment horizontal="center" vertical="center"/>
      <protection/>
    </xf>
    <xf numFmtId="0" fontId="101" fillId="37" borderId="30" xfId="63" applyFont="1" applyFill="1" applyBorder="1" applyAlignment="1">
      <alignment horizontal="center" vertical="center"/>
      <protection/>
    </xf>
    <xf numFmtId="0" fontId="101" fillId="18" borderId="39" xfId="63" applyFont="1" applyFill="1" applyBorder="1" applyAlignment="1">
      <alignment horizontal="center" vertical="center"/>
      <protection/>
    </xf>
    <xf numFmtId="0" fontId="101" fillId="18" borderId="38" xfId="63" applyFont="1" applyFill="1" applyBorder="1" applyAlignment="1">
      <alignment horizontal="center" vertical="center"/>
      <protection/>
    </xf>
    <xf numFmtId="0" fontId="102" fillId="38" borderId="40" xfId="63" applyFont="1" applyFill="1" applyBorder="1" applyAlignment="1">
      <alignment horizontal="center" vertical="center"/>
      <protection/>
    </xf>
    <xf numFmtId="0" fontId="101" fillId="37" borderId="39" xfId="63" applyFont="1" applyFill="1" applyBorder="1" applyAlignment="1">
      <alignment horizontal="center" vertical="center"/>
      <protection/>
    </xf>
    <xf numFmtId="0" fontId="102" fillId="38" borderId="38" xfId="63" applyFont="1" applyFill="1" applyBorder="1" applyAlignment="1">
      <alignment horizontal="center" vertical="center"/>
      <protection/>
    </xf>
    <xf numFmtId="0" fontId="102" fillId="38" borderId="37" xfId="63" applyFont="1" applyFill="1" applyBorder="1" applyAlignment="1">
      <alignment horizontal="center" vertical="center"/>
      <protection/>
    </xf>
    <xf numFmtId="0" fontId="101" fillId="18" borderId="30" xfId="63" applyFont="1" applyFill="1" applyBorder="1" applyAlignment="1">
      <alignment horizontal="center" vertical="center"/>
      <protection/>
    </xf>
    <xf numFmtId="0" fontId="101" fillId="18" borderId="40" xfId="63" applyFont="1" applyFill="1" applyBorder="1" applyAlignment="1">
      <alignment horizontal="center" vertical="center"/>
      <protection/>
    </xf>
    <xf numFmtId="0" fontId="100" fillId="0" borderId="41" xfId="63" applyFont="1" applyBorder="1" applyAlignment="1">
      <alignment horizontal="center" vertical="center"/>
      <protection/>
    </xf>
    <xf numFmtId="0" fontId="100" fillId="0" borderId="42" xfId="63" applyFont="1" applyBorder="1" applyAlignment="1">
      <alignment horizontal="center" vertical="center"/>
      <protection/>
    </xf>
    <xf numFmtId="0" fontId="17" fillId="35" borderId="0" xfId="63" applyFont="1" applyFill="1" applyAlignment="1">
      <alignment horizontal="center"/>
      <protection/>
    </xf>
    <xf numFmtId="0" fontId="17" fillId="39" borderId="0" xfId="63" applyFont="1" applyFill="1" applyAlignment="1">
      <alignment/>
      <protection/>
    </xf>
    <xf numFmtId="0" fontId="17" fillId="34" borderId="0" xfId="63" applyFont="1" applyFill="1" applyAlignment="1">
      <alignment/>
      <protection/>
    </xf>
    <xf numFmtId="0" fontId="17" fillId="34" borderId="0" xfId="63" applyFont="1" applyFill="1" applyAlignment="1">
      <alignment horizontal="center"/>
      <protection/>
    </xf>
    <xf numFmtId="0" fontId="17" fillId="13" borderId="43" xfId="0" applyFont="1" applyFill="1" applyBorder="1" applyAlignment="1">
      <alignment horizontal="left" vertical="top"/>
    </xf>
    <xf numFmtId="0" fontId="17" fillId="13" borderId="44" xfId="0" applyFont="1" applyFill="1" applyBorder="1" applyAlignment="1">
      <alignment/>
    </xf>
    <xf numFmtId="0" fontId="103" fillId="13" borderId="44" xfId="0" applyFont="1" applyFill="1" applyBorder="1" applyAlignment="1">
      <alignment horizontal="left" vertical="top"/>
    </xf>
    <xf numFmtId="0" fontId="103" fillId="13" borderId="44" xfId="0" applyFont="1" applyFill="1" applyBorder="1" applyAlignment="1">
      <alignment/>
    </xf>
    <xf numFmtId="0" fontId="17" fillId="13" borderId="45" xfId="0" applyFont="1" applyFill="1" applyBorder="1" applyAlignment="1">
      <alignment/>
    </xf>
    <xf numFmtId="0" fontId="17" fillId="13" borderId="46" xfId="0" applyFont="1" applyFill="1" applyBorder="1" applyAlignment="1">
      <alignment horizontal="left" vertical="top"/>
    </xf>
    <xf numFmtId="0" fontId="17" fillId="13" borderId="47" xfId="0" applyFont="1" applyFill="1" applyBorder="1" applyAlignment="1">
      <alignment/>
    </xf>
    <xf numFmtId="0" fontId="103" fillId="13" borderId="47" xfId="0" applyFont="1" applyFill="1" applyBorder="1" applyAlignment="1">
      <alignment horizontal="left" vertical="top"/>
    </xf>
    <xf numFmtId="0" fontId="27" fillId="35" borderId="0" xfId="0" applyFont="1" applyFill="1" applyAlignment="1">
      <alignment/>
    </xf>
    <xf numFmtId="0" fontId="27" fillId="35" borderId="0" xfId="63" applyFont="1" applyFill="1" applyAlignment="1">
      <alignment/>
      <protection/>
    </xf>
    <xf numFmtId="0" fontId="27" fillId="40" borderId="0" xfId="63" applyFont="1" applyFill="1" applyAlignment="1">
      <alignment horizontal="center"/>
      <protection/>
    </xf>
    <xf numFmtId="0" fontId="27" fillId="34" borderId="0" xfId="0" applyFont="1" applyFill="1" applyBorder="1" applyAlignment="1">
      <alignment/>
    </xf>
    <xf numFmtId="0" fontId="27" fillId="34" borderId="0" xfId="63" applyFont="1" applyFill="1" applyAlignment="1">
      <alignment/>
      <protection/>
    </xf>
    <xf numFmtId="0" fontId="27" fillId="34" borderId="0" xfId="0" applyFont="1" applyFill="1" applyBorder="1" applyAlignment="1">
      <alignment horizontal="center"/>
    </xf>
    <xf numFmtId="0" fontId="27" fillId="34" borderId="0" xfId="63" applyFont="1" applyFill="1" applyAlignment="1">
      <alignment horizontal="center"/>
      <protection/>
    </xf>
    <xf numFmtId="0" fontId="104" fillId="34" borderId="0" xfId="0" applyFont="1" applyFill="1" applyBorder="1" applyAlignment="1">
      <alignment/>
    </xf>
    <xf numFmtId="0" fontId="105" fillId="34" borderId="0" xfId="0" applyFont="1" applyFill="1" applyBorder="1" applyAlignment="1">
      <alignment/>
    </xf>
    <xf numFmtId="0" fontId="17" fillId="13" borderId="48" xfId="63" applyFont="1" applyFill="1" applyBorder="1" applyAlignment="1">
      <alignment/>
      <protection/>
    </xf>
    <xf numFmtId="0" fontId="27" fillId="0" borderId="0" xfId="63" applyFont="1" applyFill="1" applyAlignment="1">
      <alignment horizontal="center"/>
      <protection/>
    </xf>
    <xf numFmtId="0" fontId="99" fillId="8" borderId="0" xfId="0" applyFont="1" applyFill="1" applyBorder="1" applyAlignment="1">
      <alignment horizontal="center" vertical="center" shrinkToFit="1"/>
    </xf>
    <xf numFmtId="0" fontId="10" fillId="0" borderId="49" xfId="65" applyFont="1" applyFill="1" applyBorder="1" applyAlignment="1">
      <alignment vertical="center" wrapText="1"/>
      <protection/>
    </xf>
    <xf numFmtId="0" fontId="10" fillId="34" borderId="49" xfId="65" applyFont="1" applyFill="1" applyBorder="1" applyAlignment="1">
      <alignment vertical="center" wrapText="1"/>
      <protection/>
    </xf>
    <xf numFmtId="0" fontId="20" fillId="41" borderId="30" xfId="63" applyFont="1" applyFill="1" applyBorder="1" applyAlignment="1" applyProtection="1">
      <alignment horizontal="center" vertical="center"/>
      <protection locked="0"/>
    </xf>
    <xf numFmtId="0" fontId="82" fillId="42" borderId="43" xfId="0" applyFont="1" applyFill="1" applyBorder="1" applyAlignment="1">
      <alignment horizontal="center" vertical="center"/>
    </xf>
    <xf numFmtId="0" fontId="18" fillId="43" borderId="50" xfId="0" applyFont="1" applyFill="1" applyBorder="1" applyAlignment="1">
      <alignment horizontal="center" vertical="center"/>
    </xf>
    <xf numFmtId="0" fontId="18" fillId="43" borderId="51" xfId="0" applyFont="1" applyFill="1" applyBorder="1" applyAlignment="1">
      <alignment vertical="center" shrinkToFit="1"/>
    </xf>
    <xf numFmtId="0" fontId="18" fillId="43" borderId="44" xfId="0" applyFont="1" applyFill="1" applyBorder="1" applyAlignment="1">
      <alignment vertical="center" shrinkToFit="1"/>
    </xf>
    <xf numFmtId="0" fontId="18" fillId="44" borderId="44" xfId="0" applyFont="1" applyFill="1" applyBorder="1" applyAlignment="1">
      <alignment vertical="center" shrinkToFit="1"/>
    </xf>
    <xf numFmtId="0" fontId="18" fillId="44" borderId="45" xfId="0" applyFont="1" applyFill="1" applyBorder="1" applyAlignment="1">
      <alignment vertical="center" shrinkToFit="1"/>
    </xf>
    <xf numFmtId="0" fontId="0" fillId="0" borderId="52" xfId="0" applyBorder="1" applyAlignment="1">
      <alignment vertical="center"/>
    </xf>
    <xf numFmtId="0" fontId="17" fillId="0" borderId="47" xfId="0" applyFont="1" applyBorder="1" applyAlignment="1">
      <alignment horizontal="center" vertical="center"/>
    </xf>
    <xf numFmtId="0" fontId="99" fillId="14" borderId="47" xfId="0" applyFont="1" applyFill="1" applyBorder="1" applyAlignment="1">
      <alignment horizontal="center" vertical="center" shrinkToFit="1"/>
    </xf>
    <xf numFmtId="0" fontId="99" fillId="8" borderId="47" xfId="0" applyFont="1" applyFill="1" applyBorder="1" applyAlignment="1">
      <alignment horizontal="center" vertical="center" shrinkToFit="1"/>
    </xf>
    <xf numFmtId="0" fontId="0" fillId="0" borderId="47" xfId="0" applyBorder="1" applyAlignment="1">
      <alignment vertical="center"/>
    </xf>
    <xf numFmtId="0" fontId="0" fillId="0" borderId="48" xfId="0" applyBorder="1" applyAlignment="1">
      <alignment vertical="center"/>
    </xf>
    <xf numFmtId="0" fontId="106" fillId="0" borderId="0" xfId="0" applyFont="1" applyFill="1" applyBorder="1" applyAlignment="1">
      <alignment horizontal="center" vertical="top" textRotation="255"/>
    </xf>
    <xf numFmtId="0" fontId="99" fillId="0" borderId="0" xfId="0" applyFont="1" applyFill="1" applyBorder="1" applyAlignment="1">
      <alignment horizontal="center" vertical="center" shrinkToFit="1"/>
    </xf>
    <xf numFmtId="0" fontId="107" fillId="0" borderId="0" xfId="0" applyFont="1" applyFill="1" applyBorder="1" applyAlignment="1">
      <alignment horizontal="right" vertical="center" shrinkToFit="1"/>
    </xf>
    <xf numFmtId="0" fontId="107" fillId="0" borderId="0" xfId="0" applyFont="1" applyFill="1" applyBorder="1" applyAlignment="1">
      <alignment vertical="center"/>
    </xf>
    <xf numFmtId="0" fontId="9" fillId="33" borderId="53" xfId="65" applyFont="1" applyFill="1" applyBorder="1" applyAlignment="1">
      <alignment horizontal="center" vertical="center" wrapText="1"/>
      <protection/>
    </xf>
    <xf numFmtId="0" fontId="9" fillId="0" borderId="46" xfId="65" applyFont="1" applyFill="1" applyBorder="1" applyAlignment="1">
      <alignment horizontal="center" vertical="center" wrapText="1"/>
      <protection/>
    </xf>
    <xf numFmtId="0" fontId="0" fillId="0" borderId="54" xfId="0" applyBorder="1" applyAlignment="1">
      <alignment vertical="center"/>
    </xf>
    <xf numFmtId="0" fontId="10" fillId="34" borderId="55" xfId="65" applyFont="1" applyFill="1" applyBorder="1" applyAlignment="1">
      <alignment horizontal="center" vertical="center"/>
      <protection/>
    </xf>
    <xf numFmtId="0" fontId="10" fillId="34" borderId="56" xfId="65" applyFont="1" applyFill="1" applyBorder="1" applyAlignment="1">
      <alignment horizontal="center" vertical="center"/>
      <protection/>
    </xf>
    <xf numFmtId="0" fontId="10" fillId="34" borderId="57" xfId="65" applyFont="1" applyFill="1" applyBorder="1" applyAlignment="1">
      <alignment horizontal="center" vertical="center"/>
      <protection/>
    </xf>
    <xf numFmtId="0" fontId="9" fillId="34" borderId="46" xfId="65" applyFont="1" applyFill="1" applyBorder="1" applyAlignment="1">
      <alignment horizontal="center" vertical="center" wrapText="1"/>
      <protection/>
    </xf>
    <xf numFmtId="0" fontId="108" fillId="0" borderId="0" xfId="63" applyFont="1" applyFill="1" applyAlignment="1">
      <alignment horizontal="center"/>
      <protection/>
    </xf>
    <xf numFmtId="0" fontId="108" fillId="0" borderId="0" xfId="63" applyFont="1" applyFill="1" applyAlignment="1">
      <alignment/>
      <protection/>
    </xf>
    <xf numFmtId="0" fontId="108" fillId="0" borderId="0" xfId="63" applyFont="1" applyFill="1" applyAlignment="1" applyProtection="1">
      <alignment horizontal="center"/>
      <protection locked="0"/>
    </xf>
    <xf numFmtId="0" fontId="108" fillId="0" borderId="0" xfId="63" applyFont="1" applyFill="1" applyAlignment="1">
      <alignment horizontal="center" wrapText="1"/>
      <protection/>
    </xf>
    <xf numFmtId="0" fontId="108" fillId="0" borderId="0" xfId="63" applyFont="1" applyFill="1" applyAlignment="1">
      <alignment horizontal="left" vertical="center" wrapText="1"/>
      <protection/>
    </xf>
    <xf numFmtId="0" fontId="0" fillId="0" borderId="37"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40" xfId="63" applyFont="1" applyFill="1" applyBorder="1" applyAlignment="1">
      <alignment horizontal="center" vertical="center"/>
      <protection/>
    </xf>
    <xf numFmtId="0" fontId="109" fillId="0" borderId="37" xfId="63" applyFont="1" applyFill="1" applyBorder="1" applyAlignment="1">
      <alignment horizontal="center" vertical="center"/>
      <protection/>
    </xf>
    <xf numFmtId="0" fontId="109" fillId="0" borderId="38" xfId="63" applyFont="1" applyFill="1" applyBorder="1" applyAlignment="1">
      <alignment horizontal="center" vertical="center"/>
      <protection/>
    </xf>
    <xf numFmtId="0" fontId="109" fillId="0" borderId="30" xfId="63" applyFont="1" applyFill="1" applyBorder="1" applyAlignment="1">
      <alignment horizontal="center" vertical="center"/>
      <protection/>
    </xf>
    <xf numFmtId="0" fontId="109" fillId="0" borderId="39" xfId="63" applyFont="1" applyFill="1" applyBorder="1" applyAlignment="1">
      <alignment horizontal="center" vertical="center"/>
      <protection/>
    </xf>
    <xf numFmtId="0" fontId="110" fillId="0" borderId="40" xfId="63" applyFont="1" applyFill="1" applyBorder="1" applyAlignment="1">
      <alignment horizontal="center" vertical="center"/>
      <protection/>
    </xf>
    <xf numFmtId="0" fontId="110" fillId="0" borderId="38" xfId="63" applyFont="1" applyFill="1" applyBorder="1" applyAlignment="1">
      <alignment horizontal="center" vertical="center"/>
      <protection/>
    </xf>
    <xf numFmtId="0" fontId="110" fillId="0" borderId="37" xfId="63" applyFont="1" applyFill="1" applyBorder="1" applyAlignment="1">
      <alignment horizontal="center" vertical="center"/>
      <protection/>
    </xf>
    <xf numFmtId="0" fontId="109" fillId="0" borderId="40"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111" fillId="0" borderId="0" xfId="0" applyFont="1" applyFill="1" applyAlignment="1">
      <alignment/>
    </xf>
    <xf numFmtId="0" fontId="111" fillId="0" borderId="0" xfId="63" applyFont="1" applyFill="1" applyAlignment="1">
      <alignment/>
      <protection/>
    </xf>
    <xf numFmtId="0" fontId="111" fillId="0" borderId="0" xfId="63" applyFont="1" applyFill="1" applyAlignment="1">
      <alignment horizontal="center"/>
      <protection/>
    </xf>
    <xf numFmtId="0" fontId="112" fillId="0" borderId="0" xfId="0" applyFont="1" applyFill="1" applyBorder="1" applyAlignment="1">
      <alignment/>
    </xf>
    <xf numFmtId="0" fontId="111" fillId="0" borderId="0" xfId="0" applyFont="1" applyFill="1" applyBorder="1" applyAlignment="1">
      <alignment/>
    </xf>
    <xf numFmtId="0" fontId="111" fillId="0" borderId="0" xfId="0" applyFont="1" applyFill="1" applyBorder="1" applyAlignment="1">
      <alignment horizontal="center"/>
    </xf>
    <xf numFmtId="0" fontId="113" fillId="0" borderId="0" xfId="0" applyFont="1" applyFill="1" applyBorder="1" applyAlignment="1">
      <alignment/>
    </xf>
    <xf numFmtId="0" fontId="111" fillId="0" borderId="0" xfId="63" applyFont="1" applyFill="1" applyAlignment="1">
      <alignment horizontal="right"/>
      <protection/>
    </xf>
    <xf numFmtId="0" fontId="108" fillId="0" borderId="0" xfId="63" applyFont="1" applyFill="1" applyAlignment="1" applyProtection="1">
      <alignment/>
      <protection locked="0"/>
    </xf>
    <xf numFmtId="0" fontId="108" fillId="0" borderId="0" xfId="63" applyFont="1" applyFill="1" applyAlignment="1">
      <alignment wrapText="1"/>
      <protection/>
    </xf>
    <xf numFmtId="0" fontId="111" fillId="0" borderId="0" xfId="63" applyFont="1" applyFill="1" applyAlignment="1">
      <alignment horizontal="right" wrapText="1"/>
      <protection/>
    </xf>
    <xf numFmtId="0" fontId="114" fillId="0" borderId="40" xfId="63" applyFont="1" applyFill="1" applyBorder="1" applyAlignment="1">
      <alignment horizontal="center" vertical="center"/>
      <protection/>
    </xf>
    <xf numFmtId="0" fontId="114" fillId="0" borderId="38" xfId="63" applyFont="1" applyFill="1" applyBorder="1" applyAlignment="1">
      <alignment horizontal="center" vertical="center"/>
      <protection/>
    </xf>
    <xf numFmtId="0" fontId="114" fillId="0" borderId="58" xfId="63" applyFont="1" applyFill="1" applyBorder="1" applyAlignment="1">
      <alignment horizontal="center" vertical="center"/>
      <protection/>
    </xf>
    <xf numFmtId="0" fontId="114" fillId="0" borderId="59" xfId="63" applyFont="1" applyFill="1" applyBorder="1" applyAlignment="1">
      <alignment horizontal="center" vertical="center"/>
      <protection/>
    </xf>
    <xf numFmtId="0" fontId="114" fillId="0" borderId="60" xfId="63" applyFont="1" applyFill="1" applyBorder="1" applyAlignment="1">
      <alignment horizontal="center" vertical="center"/>
      <protection/>
    </xf>
    <xf numFmtId="0" fontId="114" fillId="0" borderId="61" xfId="63" applyFont="1" applyFill="1" applyBorder="1" applyAlignment="1">
      <alignment horizontal="center" vertical="center"/>
      <protection/>
    </xf>
    <xf numFmtId="0" fontId="114" fillId="0" borderId="62" xfId="63" applyFont="1" applyFill="1" applyBorder="1" applyAlignment="1">
      <alignment horizontal="center" vertical="center"/>
      <protection/>
    </xf>
    <xf numFmtId="0" fontId="114" fillId="0" borderId="37" xfId="63" applyFont="1" applyFill="1" applyBorder="1" applyAlignment="1">
      <alignment horizontal="center" vertical="center"/>
      <protection/>
    </xf>
    <xf numFmtId="0" fontId="114" fillId="0" borderId="39" xfId="63" applyFont="1" applyFill="1" applyBorder="1" applyAlignment="1">
      <alignment horizontal="center" vertical="center"/>
      <protection/>
    </xf>
    <xf numFmtId="0" fontId="114" fillId="0" borderId="30" xfId="63" applyFont="1" applyFill="1" applyBorder="1" applyAlignment="1">
      <alignment horizontal="center" vertical="center"/>
      <protection/>
    </xf>
    <xf numFmtId="0" fontId="0" fillId="0" borderId="63" xfId="63" applyFont="1" applyFill="1" applyBorder="1" applyAlignment="1">
      <alignment horizontal="center" vertical="center"/>
      <protection/>
    </xf>
    <xf numFmtId="0" fontId="0" fillId="0" borderId="64" xfId="63" applyFont="1" applyFill="1" applyBorder="1" applyAlignment="1">
      <alignment horizontal="center" vertical="center"/>
      <protection/>
    </xf>
    <xf numFmtId="0" fontId="0" fillId="0" borderId="65"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0" fontId="0" fillId="0" borderId="67" xfId="63" applyFont="1" applyFill="1" applyBorder="1" applyAlignment="1">
      <alignment horizontal="center" vertical="center"/>
      <protection/>
    </xf>
    <xf numFmtId="0" fontId="108" fillId="0" borderId="0" xfId="63" applyFont="1" applyFill="1" applyAlignment="1">
      <alignment horizontal="center" vertical="center"/>
      <protection/>
    </xf>
    <xf numFmtId="0" fontId="108" fillId="0" borderId="0" xfId="63" applyFont="1" applyFill="1" applyAlignment="1">
      <alignment horizontal="left" vertical="center" wrapText="1"/>
      <protection/>
    </xf>
    <xf numFmtId="0" fontId="108" fillId="0" borderId="32" xfId="63" applyFont="1" applyFill="1" applyBorder="1" applyAlignment="1" applyProtection="1">
      <alignment horizontal="center" vertical="center"/>
      <protection locked="0"/>
    </xf>
    <xf numFmtId="0" fontId="115" fillId="0" borderId="32" xfId="63" applyFont="1" applyFill="1" applyBorder="1" applyAlignment="1" applyProtection="1">
      <alignment horizontal="center" vertical="center"/>
      <protection locked="0"/>
    </xf>
    <xf numFmtId="0" fontId="108" fillId="0" borderId="32" xfId="63" applyFont="1" applyFill="1" applyBorder="1" applyAlignment="1">
      <alignment horizontal="center" vertical="center"/>
      <protection/>
    </xf>
    <xf numFmtId="0" fontId="93" fillId="0" borderId="0" xfId="0" applyFont="1" applyAlignment="1">
      <alignment horizontal="center" vertical="center"/>
    </xf>
    <xf numFmtId="0" fontId="103" fillId="0" borderId="43" xfId="0" applyFont="1" applyBorder="1" applyAlignment="1">
      <alignment horizontal="center" vertical="center"/>
    </xf>
    <xf numFmtId="0" fontId="99" fillId="14" borderId="44" xfId="0" applyFont="1" applyFill="1" applyBorder="1" applyAlignment="1">
      <alignment horizontal="center" vertical="center" shrinkToFit="1"/>
    </xf>
    <xf numFmtId="0" fontId="99" fillId="8" borderId="44" xfId="0" applyFont="1" applyFill="1"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103" fillId="0" borderId="68" xfId="0" applyFont="1" applyBorder="1" applyAlignment="1">
      <alignment horizontal="center" vertical="center"/>
    </xf>
    <xf numFmtId="0" fontId="103" fillId="0" borderId="46" xfId="0" applyFont="1" applyBorder="1" applyAlignment="1">
      <alignment horizontal="center" vertical="center"/>
    </xf>
    <xf numFmtId="0" fontId="116" fillId="0" borderId="0" xfId="0" applyFont="1" applyFill="1" applyBorder="1" applyAlignment="1">
      <alignment vertical="top" textRotation="255"/>
    </xf>
    <xf numFmtId="0" fontId="108" fillId="0" borderId="0" xfId="63" applyFont="1" applyFill="1" applyBorder="1" applyAlignment="1" applyProtection="1">
      <alignment horizontal="center" vertical="center"/>
      <protection locked="0"/>
    </xf>
    <xf numFmtId="0" fontId="108" fillId="0" borderId="0" xfId="63" applyFont="1" applyFill="1" applyAlignment="1">
      <alignment vertical="center"/>
      <protection/>
    </xf>
    <xf numFmtId="0" fontId="111" fillId="0" borderId="0" xfId="63" applyFont="1" applyFill="1" applyAlignment="1">
      <alignment horizontal="right" vertical="center" wrapText="1"/>
      <protection/>
    </xf>
    <xf numFmtId="0" fontId="117" fillId="0" borderId="0" xfId="63" applyFont="1" applyFill="1" applyAlignment="1">
      <alignment vertical="center"/>
      <protection/>
    </xf>
    <xf numFmtId="0" fontId="108" fillId="0" borderId="35" xfId="63" applyFont="1" applyFill="1" applyBorder="1" applyAlignment="1">
      <alignment horizontal="center" vertical="center"/>
      <protection/>
    </xf>
    <xf numFmtId="0" fontId="108" fillId="0" borderId="36" xfId="63" applyFont="1" applyFill="1" applyBorder="1" applyAlignment="1">
      <alignment horizontal="center" vertical="center"/>
      <protection/>
    </xf>
    <xf numFmtId="0" fontId="118" fillId="0" borderId="0" xfId="63" applyFont="1" applyFill="1" applyBorder="1" applyAlignment="1">
      <alignment vertical="center"/>
      <protection/>
    </xf>
    <xf numFmtId="0" fontId="119" fillId="0" borderId="0" xfId="63" applyFont="1" applyFill="1" applyAlignment="1">
      <alignment/>
      <protection/>
    </xf>
    <xf numFmtId="0" fontId="119" fillId="0" borderId="0" xfId="63" applyFont="1" applyFill="1" applyAlignment="1">
      <alignment horizontal="right" wrapText="1"/>
      <protection/>
    </xf>
    <xf numFmtId="0" fontId="108" fillId="0" borderId="0" xfId="63" applyFont="1" applyFill="1" applyBorder="1" applyAlignment="1">
      <alignment vertical="center"/>
      <protection/>
    </xf>
    <xf numFmtId="0" fontId="111" fillId="0" borderId="0" xfId="63" applyFont="1" applyFill="1" applyAlignment="1">
      <alignment vertical="center"/>
      <protection/>
    </xf>
    <xf numFmtId="0" fontId="17" fillId="0" borderId="0" xfId="63" applyFont="1" applyFill="1" applyAlignment="1">
      <alignment/>
      <protection/>
    </xf>
    <xf numFmtId="0" fontId="17" fillId="0" borderId="0" xfId="63" applyFont="1" applyFill="1" applyAlignment="1">
      <alignment horizontal="center"/>
      <protection/>
    </xf>
    <xf numFmtId="0" fontId="108" fillId="0" borderId="0" xfId="0" applyFont="1" applyFill="1" applyBorder="1" applyAlignment="1">
      <alignment horizontal="left" vertical="top"/>
    </xf>
    <xf numFmtId="0" fontId="108" fillId="0" borderId="0" xfId="0" applyFont="1" applyFill="1" applyBorder="1" applyAlignment="1">
      <alignment/>
    </xf>
    <xf numFmtId="0" fontId="89" fillId="0" borderId="0" xfId="0" applyFont="1" applyFill="1" applyBorder="1" applyAlignment="1">
      <alignment horizontal="left" vertical="top"/>
    </xf>
    <xf numFmtId="0" fontId="89" fillId="0" borderId="0" xfId="0" applyFont="1" applyFill="1" applyBorder="1" applyAlignment="1">
      <alignment/>
    </xf>
    <xf numFmtId="0" fontId="108" fillId="0" borderId="0" xfId="63" applyFont="1" applyFill="1" applyBorder="1" applyAlignment="1">
      <alignment/>
      <protection/>
    </xf>
    <xf numFmtId="0" fontId="108" fillId="0" borderId="30" xfId="63" applyFont="1" applyFill="1" applyBorder="1" applyAlignment="1">
      <alignment/>
      <protection/>
    </xf>
    <xf numFmtId="0" fontId="108" fillId="0" borderId="30" xfId="63" applyFont="1" applyFill="1" applyBorder="1" applyAlignment="1">
      <alignment horizontal="left"/>
      <protection/>
    </xf>
    <xf numFmtId="176" fontId="119" fillId="0" borderId="0" xfId="63" applyNumberFormat="1" applyFont="1" applyFill="1" applyAlignment="1" applyProtection="1">
      <alignment horizontal="left" vertical="center"/>
      <protection locked="0"/>
    </xf>
    <xf numFmtId="0" fontId="111" fillId="0" borderId="0" xfId="63" applyFont="1" applyFill="1" applyBorder="1" applyAlignment="1">
      <alignment/>
      <protection/>
    </xf>
    <xf numFmtId="0" fontId="119" fillId="0" borderId="0" xfId="63" applyFont="1" applyFill="1" applyAlignment="1" applyProtection="1">
      <alignment vertical="center" wrapText="1"/>
      <protection locked="0"/>
    </xf>
    <xf numFmtId="0" fontId="120" fillId="33" borderId="12" xfId="65" applyFont="1" applyFill="1" applyBorder="1" applyAlignment="1">
      <alignment horizontal="center" vertical="center" wrapText="1"/>
      <protection/>
    </xf>
    <xf numFmtId="0" fontId="121" fillId="33" borderId="11" xfId="65" applyFont="1" applyFill="1" applyBorder="1" applyAlignment="1">
      <alignment vertical="center" wrapText="1"/>
      <protection/>
    </xf>
    <xf numFmtId="0" fontId="121" fillId="0" borderId="11" xfId="65" applyFont="1" applyFill="1" applyBorder="1" applyAlignment="1">
      <alignment vertical="center" wrapText="1"/>
      <protection/>
    </xf>
    <xf numFmtId="0" fontId="120" fillId="34" borderId="12" xfId="65" applyFont="1" applyFill="1" applyBorder="1" applyAlignment="1">
      <alignment horizontal="center" vertical="center" wrapText="1"/>
      <protection/>
    </xf>
    <xf numFmtId="0" fontId="121" fillId="34" borderId="11" xfId="65" applyFont="1" applyFill="1" applyBorder="1" applyAlignment="1">
      <alignment vertical="center" wrapText="1"/>
      <protection/>
    </xf>
    <xf numFmtId="0" fontId="120" fillId="33" borderId="53" xfId="65" applyFont="1" applyFill="1" applyBorder="1" applyAlignment="1">
      <alignment horizontal="center" vertical="center" wrapText="1"/>
      <protection/>
    </xf>
    <xf numFmtId="0" fontId="120" fillId="34" borderId="23" xfId="65" applyFont="1" applyFill="1" applyBorder="1" applyAlignment="1">
      <alignment horizontal="center" vertical="center" wrapText="1"/>
      <protection/>
    </xf>
    <xf numFmtId="0" fontId="121" fillId="34" borderId="14" xfId="65" applyFont="1" applyFill="1" applyBorder="1" applyAlignment="1">
      <alignment vertical="center" wrapText="1"/>
      <protection/>
    </xf>
    <xf numFmtId="0" fontId="120" fillId="34" borderId="15" xfId="65" applyFont="1" applyFill="1" applyBorder="1" applyAlignment="1">
      <alignment horizontal="center" vertical="center" wrapText="1"/>
      <protection/>
    </xf>
    <xf numFmtId="0" fontId="121" fillId="34" borderId="49" xfId="65" applyFont="1" applyFill="1" applyBorder="1" applyAlignment="1">
      <alignment vertical="center" wrapText="1"/>
      <protection/>
    </xf>
    <xf numFmtId="0" fontId="120" fillId="34" borderId="46" xfId="65" applyFont="1" applyFill="1" applyBorder="1" applyAlignment="1">
      <alignment horizontal="center" vertical="center" wrapText="1"/>
      <protection/>
    </xf>
    <xf numFmtId="0" fontId="119" fillId="0" borderId="0" xfId="63" applyFont="1" applyFill="1" applyBorder="1" applyAlignment="1">
      <alignment horizontal="left" vertical="center" wrapText="1"/>
      <protection/>
    </xf>
    <xf numFmtId="0" fontId="118" fillId="45" borderId="30" xfId="63" applyFont="1" applyFill="1" applyBorder="1" applyAlignment="1">
      <alignment horizontal="center" vertical="center"/>
      <protection/>
    </xf>
    <xf numFmtId="0" fontId="108" fillId="45" borderId="0" xfId="63" applyFont="1" applyFill="1" applyBorder="1" applyAlignment="1">
      <alignment vertical="center"/>
      <protection/>
    </xf>
    <xf numFmtId="0" fontId="118" fillId="45" borderId="39" xfId="63" applyFont="1" applyFill="1" applyBorder="1" applyAlignment="1">
      <alignment vertical="center"/>
      <protection/>
    </xf>
    <xf numFmtId="0" fontId="118" fillId="45" borderId="69" xfId="63" applyFont="1" applyFill="1" applyBorder="1" applyAlignment="1">
      <alignment vertical="center"/>
      <protection/>
    </xf>
    <xf numFmtId="0" fontId="118" fillId="45" borderId="40" xfId="63" applyFont="1" applyFill="1" applyBorder="1" applyAlignment="1">
      <alignment vertical="center"/>
      <protection/>
    </xf>
    <xf numFmtId="0" fontId="118" fillId="28" borderId="30" xfId="63" applyFont="1" applyFill="1" applyBorder="1" applyAlignment="1">
      <alignment horizontal="center" vertical="center"/>
      <protection/>
    </xf>
    <xf numFmtId="0" fontId="108" fillId="28" borderId="39" xfId="63" applyFont="1" applyFill="1" applyBorder="1" applyAlignment="1">
      <alignment vertical="center"/>
      <protection/>
    </xf>
    <xf numFmtId="0" fontId="108" fillId="28" borderId="40" xfId="63" applyFont="1" applyFill="1" applyBorder="1" applyAlignment="1">
      <alignment vertical="center"/>
      <protection/>
    </xf>
    <xf numFmtId="0" fontId="118" fillId="28" borderId="39" xfId="63" applyFont="1" applyFill="1" applyBorder="1" applyAlignment="1">
      <alignment vertical="center"/>
      <protection/>
    </xf>
    <xf numFmtId="0" fontId="118" fillId="28" borderId="69" xfId="63" applyFont="1" applyFill="1" applyBorder="1" applyAlignment="1">
      <alignment vertical="center"/>
      <protection/>
    </xf>
    <xf numFmtId="0" fontId="118" fillId="28" borderId="40" xfId="63" applyFont="1" applyFill="1" applyBorder="1" applyAlignment="1">
      <alignment vertical="center"/>
      <protection/>
    </xf>
    <xf numFmtId="0" fontId="108" fillId="28" borderId="0" xfId="63" applyFont="1" applyFill="1" applyBorder="1" applyAlignment="1">
      <alignment vertical="center"/>
      <protection/>
    </xf>
    <xf numFmtId="0" fontId="118" fillId="46" borderId="30" xfId="63" applyFont="1" applyFill="1" applyBorder="1" applyAlignment="1">
      <alignment horizontal="center" vertical="center"/>
      <protection/>
    </xf>
    <xf numFmtId="0" fontId="108" fillId="46" borderId="39" xfId="63" applyFont="1" applyFill="1" applyBorder="1" applyAlignment="1">
      <alignment vertical="center"/>
      <protection/>
    </xf>
    <xf numFmtId="0" fontId="108" fillId="46" borderId="40" xfId="63" applyFont="1" applyFill="1" applyBorder="1" applyAlignment="1">
      <alignment vertical="center"/>
      <protection/>
    </xf>
    <xf numFmtId="0" fontId="118" fillId="46" borderId="39" xfId="63" applyFont="1" applyFill="1" applyBorder="1" applyAlignment="1">
      <alignment vertical="center"/>
      <protection/>
    </xf>
    <xf numFmtId="0" fontId="118" fillId="46" borderId="69" xfId="63" applyFont="1" applyFill="1" applyBorder="1" applyAlignment="1">
      <alignment vertical="center"/>
      <protection/>
    </xf>
    <xf numFmtId="0" fontId="118" fillId="46" borderId="40" xfId="63" applyFont="1" applyFill="1" applyBorder="1" applyAlignment="1">
      <alignment vertical="center"/>
      <protection/>
    </xf>
    <xf numFmtId="0" fontId="118" fillId="40" borderId="30" xfId="63" applyFont="1" applyFill="1" applyBorder="1" applyAlignment="1">
      <alignment horizontal="center" vertical="center"/>
      <protection/>
    </xf>
    <xf numFmtId="0" fontId="108" fillId="40" borderId="70" xfId="63" applyFont="1" applyFill="1" applyBorder="1" applyAlignment="1">
      <alignment vertical="center"/>
      <protection/>
    </xf>
    <xf numFmtId="0" fontId="118" fillId="40" borderId="39" xfId="63" applyFont="1" applyFill="1" applyBorder="1" applyAlignment="1">
      <alignment vertical="center"/>
      <protection/>
    </xf>
    <xf numFmtId="0" fontId="118" fillId="40" borderId="69" xfId="63" applyFont="1" applyFill="1" applyBorder="1" applyAlignment="1">
      <alignment vertical="center"/>
      <protection/>
    </xf>
    <xf numFmtId="0" fontId="118" fillId="40" borderId="40" xfId="63" applyFont="1" applyFill="1" applyBorder="1" applyAlignment="1">
      <alignment vertical="center"/>
      <protection/>
    </xf>
    <xf numFmtId="0" fontId="118" fillId="47" borderId="30" xfId="63" applyFont="1" applyFill="1" applyBorder="1" applyAlignment="1">
      <alignment horizontal="center" vertical="center"/>
      <protection/>
    </xf>
    <xf numFmtId="0" fontId="108" fillId="0" borderId="71" xfId="63" applyFont="1" applyFill="1" applyBorder="1" applyAlignment="1">
      <alignment vertical="center"/>
      <protection/>
    </xf>
    <xf numFmtId="0" fontId="108" fillId="0" borderId="72" xfId="63" applyFont="1" applyFill="1" applyBorder="1" applyAlignment="1">
      <alignment horizontal="center" vertical="center"/>
      <protection/>
    </xf>
    <xf numFmtId="0" fontId="108" fillId="0" borderId="73" xfId="63" applyFont="1" applyFill="1" applyBorder="1" applyAlignment="1">
      <alignment horizontal="center" vertical="center"/>
      <protection/>
    </xf>
    <xf numFmtId="0" fontId="115" fillId="0" borderId="53" xfId="63" applyFont="1" applyFill="1" applyBorder="1" applyAlignment="1" applyProtection="1">
      <alignment horizontal="center" vertical="center"/>
      <protection locked="0"/>
    </xf>
    <xf numFmtId="14" fontId="108" fillId="0" borderId="74" xfId="63" applyNumberFormat="1" applyFont="1" applyFill="1" applyBorder="1" applyAlignment="1" applyProtection="1">
      <alignment horizontal="center" vertical="center"/>
      <protection locked="0"/>
    </xf>
    <xf numFmtId="0" fontId="115" fillId="0" borderId="75" xfId="63" applyFont="1" applyFill="1" applyBorder="1" applyAlignment="1" applyProtection="1">
      <alignment horizontal="center" vertical="center"/>
      <protection locked="0"/>
    </xf>
    <xf numFmtId="0" fontId="115" fillId="0" borderId="76" xfId="63" applyFont="1" applyFill="1" applyBorder="1" applyAlignment="1" applyProtection="1">
      <alignment horizontal="center" vertical="center"/>
      <protection locked="0"/>
    </xf>
    <xf numFmtId="0" fontId="108" fillId="0" borderId="76" xfId="63" applyFont="1" applyFill="1" applyBorder="1" applyAlignment="1" applyProtection="1">
      <alignment horizontal="center" vertical="center"/>
      <protection locked="0"/>
    </xf>
    <xf numFmtId="0" fontId="108" fillId="0" borderId="76" xfId="63" applyFont="1" applyFill="1" applyBorder="1" applyAlignment="1">
      <alignment horizontal="center" vertical="center"/>
      <protection/>
    </xf>
    <xf numFmtId="14" fontId="108" fillId="0" borderId="77" xfId="63" applyNumberFormat="1" applyFont="1" applyFill="1" applyBorder="1" applyAlignment="1" applyProtection="1">
      <alignment horizontal="center" vertical="center"/>
      <protection locked="0"/>
    </xf>
    <xf numFmtId="0" fontId="122" fillId="0" borderId="0" xfId="63" applyFont="1" applyFill="1" applyAlignment="1">
      <alignment vertical="center"/>
      <protection/>
    </xf>
    <xf numFmtId="0" fontId="123" fillId="0" borderId="0" xfId="65" applyFont="1" applyAlignment="1">
      <alignment vertical="center"/>
      <protection/>
    </xf>
    <xf numFmtId="0" fontId="50" fillId="0" borderId="0" xfId="65" applyFont="1" applyAlignment="1">
      <alignment vertical="center"/>
      <protection/>
    </xf>
    <xf numFmtId="0" fontId="51" fillId="0" borderId="0" xfId="65" applyFont="1">
      <alignment vertical="center"/>
      <protection/>
    </xf>
    <xf numFmtId="0" fontId="9" fillId="0" borderId="0" xfId="65" applyFont="1" applyFill="1" applyAlignment="1">
      <alignment vertical="center"/>
      <protection/>
    </xf>
    <xf numFmtId="0" fontId="10" fillId="0" borderId="0" xfId="65" applyFont="1" applyFill="1" applyAlignment="1">
      <alignment vertical="center"/>
      <protection/>
    </xf>
    <xf numFmtId="0" fontId="52" fillId="0" borderId="0" xfId="65" applyFont="1" applyFill="1" applyBorder="1" applyAlignment="1">
      <alignment horizontal="center" vertical="center"/>
      <protection/>
    </xf>
    <xf numFmtId="0" fontId="9" fillId="0" borderId="0" xfId="65" applyFont="1" applyAlignment="1">
      <alignment vertical="center"/>
      <protection/>
    </xf>
    <xf numFmtId="0" fontId="10" fillId="0" borderId="0" xfId="65" applyFont="1" applyAlignment="1">
      <alignment horizontal="center" vertical="center"/>
      <protection/>
    </xf>
    <xf numFmtId="0" fontId="52" fillId="0" borderId="0" xfId="65" applyFont="1" applyFill="1" applyBorder="1">
      <alignment vertical="center"/>
      <protection/>
    </xf>
    <xf numFmtId="0" fontId="53" fillId="0" borderId="0" xfId="65" applyFont="1" applyAlignment="1">
      <alignment vertical="center"/>
      <protection/>
    </xf>
    <xf numFmtId="0" fontId="52" fillId="0" borderId="0" xfId="65" applyFont="1">
      <alignment vertical="center"/>
      <protection/>
    </xf>
    <xf numFmtId="0" fontId="53" fillId="0" borderId="0" xfId="64" applyFont="1" applyBorder="1" applyAlignment="1">
      <alignment vertical="center"/>
      <protection/>
    </xf>
    <xf numFmtId="0" fontId="52" fillId="0" borderId="0" xfId="65" applyFont="1" applyAlignment="1">
      <alignment horizontal="center" vertical="center"/>
      <protection/>
    </xf>
    <xf numFmtId="0" fontId="1" fillId="0" borderId="0" xfId="65" applyFont="1" applyAlignment="1">
      <alignment horizontal="center" vertical="center"/>
      <protection/>
    </xf>
    <xf numFmtId="0" fontId="54" fillId="0" borderId="0" xfId="64" applyFont="1" applyBorder="1" applyAlignment="1">
      <alignment horizontal="center" vertical="center"/>
      <protection/>
    </xf>
    <xf numFmtId="0" fontId="124" fillId="0" borderId="0" xfId="0" applyFont="1" applyAlignment="1">
      <alignment vertical="center"/>
    </xf>
    <xf numFmtId="0" fontId="121" fillId="0" borderId="0" xfId="0" applyFont="1" applyAlignment="1">
      <alignment vertical="center"/>
    </xf>
    <xf numFmtId="0" fontId="39" fillId="0" borderId="0" xfId="65" applyFont="1" applyAlignment="1">
      <alignment horizontal="right" vertical="center"/>
      <protection/>
    </xf>
    <xf numFmtId="0" fontId="0" fillId="0" borderId="0" xfId="0" applyAlignment="1">
      <alignment horizontal="right" vertical="center"/>
    </xf>
    <xf numFmtId="0" fontId="0" fillId="0" borderId="0" xfId="0" applyAlignment="1">
      <alignment horizontal="center" vertical="center"/>
    </xf>
    <xf numFmtId="0" fontId="121" fillId="34" borderId="16" xfId="65" applyFont="1" applyFill="1" applyBorder="1" applyAlignment="1">
      <alignment vertical="center" wrapText="1"/>
      <protection/>
    </xf>
    <xf numFmtId="0" fontId="9" fillId="46" borderId="53" xfId="65" applyFont="1" applyFill="1" applyBorder="1" applyAlignment="1">
      <alignment horizontal="center" vertical="center" wrapText="1"/>
      <protection/>
    </xf>
    <xf numFmtId="0" fontId="10" fillId="46" borderId="24" xfId="65" applyFont="1" applyFill="1" applyBorder="1" applyAlignment="1">
      <alignment horizontal="center" vertical="center"/>
      <protection/>
    </xf>
    <xf numFmtId="0" fontId="10" fillId="46" borderId="25" xfId="65" applyFont="1" applyFill="1" applyBorder="1" applyAlignment="1">
      <alignment horizontal="center" vertical="center"/>
      <protection/>
    </xf>
    <xf numFmtId="0" fontId="10" fillId="46" borderId="26" xfId="65" applyFont="1" applyFill="1" applyBorder="1" applyAlignment="1">
      <alignment horizontal="center" vertical="center"/>
      <protection/>
    </xf>
    <xf numFmtId="0" fontId="120" fillId="46" borderId="12" xfId="65" applyFont="1" applyFill="1" applyBorder="1" applyAlignment="1">
      <alignment horizontal="center" vertical="center" wrapText="1"/>
      <protection/>
    </xf>
    <xf numFmtId="0" fontId="10" fillId="46" borderId="17" xfId="65" applyFont="1" applyFill="1" applyBorder="1" applyAlignment="1">
      <alignment horizontal="center" vertical="center"/>
      <protection/>
    </xf>
    <xf numFmtId="0" fontId="10" fillId="46" borderId="18" xfId="65" applyFont="1" applyFill="1" applyBorder="1" applyAlignment="1">
      <alignment horizontal="center" vertical="center"/>
      <protection/>
    </xf>
    <xf numFmtId="0" fontId="10" fillId="46" borderId="19" xfId="65" applyFont="1" applyFill="1" applyBorder="1" applyAlignment="1">
      <alignment horizontal="center" vertical="center"/>
      <protection/>
    </xf>
    <xf numFmtId="0" fontId="121" fillId="46" borderId="13" xfId="65" applyFont="1" applyFill="1" applyBorder="1" applyAlignment="1">
      <alignment vertical="center" wrapText="1"/>
      <protection/>
    </xf>
    <xf numFmtId="0" fontId="121" fillId="46" borderId="11" xfId="65" applyFont="1" applyFill="1" applyBorder="1" applyAlignment="1">
      <alignment vertical="center" wrapText="1"/>
      <protection/>
    </xf>
    <xf numFmtId="0" fontId="121" fillId="46" borderId="17" xfId="65" applyFont="1" applyFill="1" applyBorder="1" applyAlignment="1">
      <alignment horizontal="center" vertical="center"/>
      <protection/>
    </xf>
    <xf numFmtId="0" fontId="121" fillId="46" borderId="18" xfId="65" applyFont="1" applyFill="1" applyBorder="1" applyAlignment="1">
      <alignment horizontal="center" vertical="center"/>
      <protection/>
    </xf>
    <xf numFmtId="0" fontId="121" fillId="46" borderId="19" xfId="65" applyFont="1" applyFill="1" applyBorder="1" applyAlignment="1">
      <alignment horizontal="center" vertical="center"/>
      <protection/>
    </xf>
    <xf numFmtId="0" fontId="120" fillId="46" borderId="53" xfId="65" applyFont="1" applyFill="1" applyBorder="1" applyAlignment="1">
      <alignment horizontal="center" vertical="center" wrapText="1"/>
      <protection/>
    </xf>
    <xf numFmtId="0" fontId="121" fillId="46" borderId="74" xfId="65" applyFont="1" applyFill="1" applyBorder="1" applyAlignment="1">
      <alignment vertical="center"/>
      <protection/>
    </xf>
    <xf numFmtId="0" fontId="121" fillId="46" borderId="24" xfId="65" applyFont="1" applyFill="1" applyBorder="1" applyAlignment="1">
      <alignment horizontal="center" vertical="center"/>
      <protection/>
    </xf>
    <xf numFmtId="0" fontId="121" fillId="46" borderId="25" xfId="65" applyFont="1" applyFill="1" applyBorder="1" applyAlignment="1">
      <alignment horizontal="center" vertical="center"/>
      <protection/>
    </xf>
    <xf numFmtId="0" fontId="121" fillId="46" borderId="26" xfId="65" applyFont="1" applyFill="1" applyBorder="1" applyAlignment="1">
      <alignment horizontal="center" vertical="center"/>
      <protection/>
    </xf>
    <xf numFmtId="0" fontId="121" fillId="0" borderId="13" xfId="65" applyFont="1" applyFill="1" applyBorder="1" applyAlignment="1">
      <alignment horizontal="left" vertical="center"/>
      <protection/>
    </xf>
    <xf numFmtId="0" fontId="121" fillId="33" borderId="11" xfId="65" applyFont="1" applyFill="1" applyBorder="1" applyAlignment="1">
      <alignment horizontal="left" vertical="center" wrapText="1"/>
      <protection/>
    </xf>
    <xf numFmtId="0" fontId="121" fillId="0" borderId="11" xfId="65" applyFont="1" applyFill="1" applyBorder="1" applyAlignment="1">
      <alignment vertical="center"/>
      <protection/>
    </xf>
    <xf numFmtId="0" fontId="121" fillId="33" borderId="74" xfId="65" applyFont="1" applyFill="1" applyBorder="1" applyAlignment="1">
      <alignment vertical="center" wrapText="1"/>
      <protection/>
    </xf>
    <xf numFmtId="0" fontId="121" fillId="33" borderId="11" xfId="65" applyFont="1" applyFill="1" applyBorder="1" applyAlignment="1">
      <alignment horizontal="left" vertical="center"/>
      <protection/>
    </xf>
    <xf numFmtId="0" fontId="121" fillId="46" borderId="74" xfId="65" applyFont="1" applyFill="1" applyBorder="1" applyAlignment="1">
      <alignment vertical="center" wrapText="1"/>
      <protection/>
    </xf>
    <xf numFmtId="0" fontId="121" fillId="0" borderId="49" xfId="65" applyFont="1" applyFill="1" applyBorder="1" applyAlignment="1">
      <alignment vertical="center" wrapText="1"/>
      <protection/>
    </xf>
    <xf numFmtId="0" fontId="89" fillId="0" borderId="47" xfId="0" applyFont="1" applyBorder="1" applyAlignment="1">
      <alignment horizontal="right" vertical="center"/>
    </xf>
    <xf numFmtId="0" fontId="89" fillId="0" borderId="47" xfId="0" applyFont="1" applyBorder="1" applyAlignment="1">
      <alignment horizontal="right" vertical="center"/>
    </xf>
    <xf numFmtId="0" fontId="7" fillId="34" borderId="43" xfId="65" applyFont="1" applyFill="1" applyBorder="1" applyAlignment="1">
      <alignment horizontal="center" vertical="center" wrapText="1"/>
      <protection/>
    </xf>
    <xf numFmtId="0" fontId="7" fillId="34" borderId="44" xfId="65" applyFont="1" applyFill="1" applyBorder="1" applyAlignment="1">
      <alignment horizontal="center" vertical="center" wrapText="1"/>
      <protection/>
    </xf>
    <xf numFmtId="0" fontId="7" fillId="34" borderId="45" xfId="65" applyFont="1" applyFill="1" applyBorder="1" applyAlignment="1">
      <alignment horizontal="center" vertical="center" wrapText="1"/>
      <protection/>
    </xf>
    <xf numFmtId="0" fontId="7" fillId="34" borderId="68" xfId="65" applyFont="1" applyFill="1" applyBorder="1" applyAlignment="1">
      <alignment horizontal="center" vertical="center" wrapText="1"/>
      <protection/>
    </xf>
    <xf numFmtId="0" fontId="7" fillId="34" borderId="0" xfId="65" applyFont="1" applyFill="1" applyBorder="1" applyAlignment="1">
      <alignment horizontal="center" vertical="center" wrapText="1"/>
      <protection/>
    </xf>
    <xf numFmtId="0" fontId="7" fillId="34" borderId="52" xfId="65" applyFont="1" applyFill="1" applyBorder="1" applyAlignment="1">
      <alignment horizontal="center" vertical="center" wrapText="1"/>
      <protection/>
    </xf>
    <xf numFmtId="0" fontId="7" fillId="34" borderId="46" xfId="65" applyFont="1" applyFill="1" applyBorder="1" applyAlignment="1">
      <alignment horizontal="center" vertical="center" wrapText="1"/>
      <protection/>
    </xf>
    <xf numFmtId="0" fontId="7" fillId="34" borderId="47" xfId="65" applyFont="1" applyFill="1" applyBorder="1" applyAlignment="1">
      <alignment horizontal="center" vertical="center" wrapText="1"/>
      <protection/>
    </xf>
    <xf numFmtId="0" fontId="7" fillId="34" borderId="48" xfId="65" applyFont="1" applyFill="1" applyBorder="1" applyAlignment="1">
      <alignment horizontal="center" vertical="center" wrapText="1"/>
      <protection/>
    </xf>
    <xf numFmtId="0" fontId="7" fillId="0" borderId="78" xfId="65" applyFont="1" applyFill="1" applyBorder="1" applyAlignment="1">
      <alignment horizontal="center" vertical="center" wrapText="1"/>
      <protection/>
    </xf>
    <xf numFmtId="0" fontId="7" fillId="0" borderId="10" xfId="65" applyFont="1" applyFill="1" applyBorder="1" applyAlignment="1">
      <alignment horizontal="center" vertical="center"/>
      <protection/>
    </xf>
    <xf numFmtId="0" fontId="7" fillId="0" borderId="79" xfId="65" applyFont="1" applyFill="1" applyBorder="1" applyAlignment="1">
      <alignment horizontal="center" vertical="center"/>
      <protection/>
    </xf>
    <xf numFmtId="0" fontId="32" fillId="13" borderId="50" xfId="65" applyFont="1" applyFill="1" applyBorder="1" applyAlignment="1">
      <alignment horizontal="center" vertical="center"/>
      <protection/>
    </xf>
    <xf numFmtId="0" fontId="32" fillId="13" borderId="80" xfId="65" applyFont="1" applyFill="1" applyBorder="1" applyAlignment="1">
      <alignment horizontal="center" vertical="center"/>
      <protection/>
    </xf>
    <xf numFmtId="0" fontId="32" fillId="13" borderId="35" xfId="65" applyFont="1" applyFill="1" applyBorder="1" applyAlignment="1">
      <alignment horizontal="center" vertical="center"/>
      <protection/>
    </xf>
    <xf numFmtId="0" fontId="32" fillId="16" borderId="50" xfId="65" applyFont="1" applyFill="1" applyBorder="1" applyAlignment="1">
      <alignment horizontal="center" vertical="center"/>
      <protection/>
    </xf>
    <xf numFmtId="0" fontId="32" fillId="16" borderId="80" xfId="65" applyFont="1" applyFill="1" applyBorder="1" applyAlignment="1">
      <alignment horizontal="center" vertical="center"/>
      <protection/>
    </xf>
    <xf numFmtId="0" fontId="32" fillId="16" borderId="35" xfId="65" applyFont="1" applyFill="1" applyBorder="1" applyAlignment="1">
      <alignment horizontal="center" vertical="center"/>
      <protection/>
    </xf>
    <xf numFmtId="0" fontId="125" fillId="0" borderId="50" xfId="65" applyFont="1" applyFill="1" applyBorder="1" applyAlignment="1">
      <alignment horizontal="center" vertical="center"/>
      <protection/>
    </xf>
    <xf numFmtId="0" fontId="125" fillId="0" borderId="80" xfId="65" applyFont="1" applyFill="1" applyBorder="1" applyAlignment="1">
      <alignment horizontal="center" vertical="center"/>
      <protection/>
    </xf>
    <xf numFmtId="0" fontId="125" fillId="0" borderId="35" xfId="65" applyFont="1" applyFill="1" applyBorder="1" applyAlignment="1">
      <alignment horizontal="center" vertical="center"/>
      <protection/>
    </xf>
    <xf numFmtId="0" fontId="116" fillId="0" borderId="81" xfId="0" applyFont="1" applyFill="1" applyBorder="1" applyAlignment="1">
      <alignment horizontal="center" vertical="top" textRotation="255"/>
    </xf>
    <xf numFmtId="0" fontId="116" fillId="0" borderId="54" xfId="0" applyFont="1" applyFill="1" applyBorder="1" applyAlignment="1">
      <alignment horizontal="center" vertical="top" textRotation="255"/>
    </xf>
    <xf numFmtId="0" fontId="116" fillId="0" borderId="82" xfId="0" applyFont="1" applyFill="1" applyBorder="1" applyAlignment="1">
      <alignment horizontal="center" vertical="top" textRotation="255"/>
    </xf>
    <xf numFmtId="0" fontId="108" fillId="0" borderId="81" xfId="63" applyFont="1" applyFill="1" applyBorder="1" applyAlignment="1">
      <alignment horizontal="center" vertical="center"/>
      <protection/>
    </xf>
    <xf numFmtId="0" fontId="108" fillId="0" borderId="82" xfId="63" applyFont="1" applyFill="1" applyBorder="1" applyAlignment="1">
      <alignment horizontal="center" vertical="center"/>
      <protection/>
    </xf>
    <xf numFmtId="0" fontId="119" fillId="0" borderId="44" xfId="63" applyFont="1" applyFill="1" applyBorder="1" applyAlignment="1">
      <alignment horizontal="left" vertical="center" wrapText="1"/>
      <protection/>
    </xf>
    <xf numFmtId="0" fontId="119" fillId="0" borderId="45" xfId="63" applyFont="1" applyFill="1" applyBorder="1" applyAlignment="1">
      <alignment horizontal="left" vertical="center" wrapText="1"/>
      <protection/>
    </xf>
    <xf numFmtId="0" fontId="119" fillId="0" borderId="47" xfId="63" applyFont="1" applyFill="1" applyBorder="1" applyAlignment="1">
      <alignment horizontal="left" vertical="center" wrapText="1"/>
      <protection/>
    </xf>
    <xf numFmtId="0" fontId="119" fillId="0" borderId="48" xfId="63" applyFont="1" applyFill="1" applyBorder="1" applyAlignment="1">
      <alignment horizontal="left" vertical="center" wrapText="1"/>
      <protection/>
    </xf>
    <xf numFmtId="0" fontId="108" fillId="0" borderId="30" xfId="63" applyFont="1" applyFill="1" applyBorder="1" applyAlignment="1">
      <alignment horizontal="left"/>
      <protection/>
    </xf>
    <xf numFmtId="0" fontId="108" fillId="0" borderId="39" xfId="63" applyFont="1" applyFill="1" applyBorder="1" applyAlignment="1">
      <alignment horizontal="left"/>
      <protection/>
    </xf>
    <xf numFmtId="0" fontId="108" fillId="0" borderId="69" xfId="63" applyFont="1" applyFill="1" applyBorder="1" applyAlignment="1">
      <alignment horizontal="left"/>
      <protection/>
    </xf>
    <xf numFmtId="0" fontId="108" fillId="0" borderId="40" xfId="63" applyFont="1" applyFill="1" applyBorder="1" applyAlignment="1">
      <alignment horizontal="left"/>
      <protection/>
    </xf>
    <xf numFmtId="0" fontId="119" fillId="0" borderId="0" xfId="63" applyFont="1" applyFill="1" applyAlignment="1" applyProtection="1">
      <alignment horizontal="left" vertical="center" wrapText="1"/>
      <protection locked="0"/>
    </xf>
    <xf numFmtId="0" fontId="119" fillId="0" borderId="0" xfId="63" applyFont="1" applyFill="1" applyAlignment="1" applyProtection="1">
      <alignment vertical="center" wrapText="1"/>
      <protection locked="0"/>
    </xf>
    <xf numFmtId="0" fontId="108" fillId="47" borderId="39" xfId="63" applyFont="1" applyFill="1" applyBorder="1" applyAlignment="1">
      <alignment horizontal="center" vertical="center"/>
      <protection/>
    </xf>
    <xf numFmtId="0" fontId="108" fillId="47" borderId="40" xfId="63" applyFont="1" applyFill="1" applyBorder="1" applyAlignment="1">
      <alignment horizontal="center" vertical="center"/>
      <protection/>
    </xf>
    <xf numFmtId="0" fontId="118" fillId="47" borderId="39" xfId="63" applyFont="1" applyFill="1" applyBorder="1" applyAlignment="1">
      <alignment horizontal="center" vertical="center"/>
      <protection/>
    </xf>
    <xf numFmtId="0" fontId="118" fillId="47" borderId="69" xfId="63" applyFont="1" applyFill="1" applyBorder="1" applyAlignment="1">
      <alignment horizontal="center" vertical="center"/>
      <protection/>
    </xf>
    <xf numFmtId="0" fontId="118" fillId="47" borderId="40" xfId="63" applyFont="1" applyFill="1" applyBorder="1" applyAlignment="1">
      <alignment horizontal="center" vertical="center"/>
      <protection/>
    </xf>
    <xf numFmtId="0" fontId="108" fillId="0" borderId="83" xfId="63" applyFont="1" applyFill="1" applyBorder="1" applyAlignment="1">
      <alignment horizontal="center" vertical="center"/>
      <protection/>
    </xf>
    <xf numFmtId="0" fontId="108" fillId="0" borderId="84" xfId="63" applyFont="1" applyFill="1" applyBorder="1" applyAlignment="1">
      <alignment horizontal="center" vertical="center"/>
      <protection/>
    </xf>
    <xf numFmtId="0" fontId="108" fillId="0" borderId="85" xfId="63" applyFont="1" applyFill="1" applyBorder="1" applyAlignment="1">
      <alignment horizontal="center" vertical="center"/>
      <protection/>
    </xf>
    <xf numFmtId="0" fontId="108" fillId="0" borderId="86" xfId="63" applyFont="1" applyFill="1" applyBorder="1" applyAlignment="1">
      <alignment horizontal="center" vertical="center"/>
      <protection/>
    </xf>
    <xf numFmtId="0" fontId="108" fillId="0" borderId="87" xfId="63" applyFont="1" applyFill="1" applyBorder="1" applyAlignment="1">
      <alignment horizontal="center" vertical="center"/>
      <protection/>
    </xf>
    <xf numFmtId="0" fontId="108" fillId="0" borderId="88" xfId="63" applyFont="1" applyFill="1" applyBorder="1" applyAlignment="1">
      <alignment horizontal="center" vertical="center"/>
      <protection/>
    </xf>
    <xf numFmtId="0" fontId="108" fillId="0" borderId="89" xfId="63" applyFont="1" applyFill="1" applyBorder="1" applyAlignment="1">
      <alignment horizontal="center" vertical="center"/>
      <protection/>
    </xf>
    <xf numFmtId="0" fontId="100" fillId="0" borderId="65" xfId="63" applyFont="1" applyBorder="1" applyAlignment="1">
      <alignment horizontal="center" vertical="center"/>
      <protection/>
    </xf>
    <xf numFmtId="0" fontId="100" fillId="0" borderId="64" xfId="63" applyFont="1" applyBorder="1" applyAlignment="1">
      <alignment horizontal="center" vertical="center"/>
      <protection/>
    </xf>
    <xf numFmtId="55" fontId="17" fillId="35" borderId="0" xfId="63" applyNumberFormat="1" applyFont="1" applyFill="1" applyAlignment="1" applyProtection="1">
      <alignment horizontal="center"/>
      <protection locked="0"/>
    </xf>
    <xf numFmtId="0" fontId="17" fillId="35" borderId="0" xfId="63" applyFont="1" applyFill="1" applyAlignment="1" applyProtection="1">
      <alignment horizontal="center"/>
      <protection locked="0"/>
    </xf>
    <xf numFmtId="0" fontId="17" fillId="35" borderId="0" xfId="63" applyFont="1" applyFill="1" applyAlignment="1" applyProtection="1">
      <alignment horizontal="center" wrapText="1"/>
      <protection locked="0"/>
    </xf>
    <xf numFmtId="0" fontId="17" fillId="35" borderId="0" xfId="63" applyFont="1" applyFill="1" applyAlignment="1">
      <alignment horizontal="center" wrapText="1"/>
      <protection/>
    </xf>
    <xf numFmtId="0" fontId="126" fillId="0" borderId="0" xfId="63" applyFont="1" applyFill="1" applyAlignment="1">
      <alignment horizontal="left"/>
      <protection/>
    </xf>
    <xf numFmtId="0" fontId="100" fillId="0" borderId="90" xfId="63" applyFont="1" applyBorder="1" applyAlignment="1">
      <alignment horizontal="center" vertical="center"/>
      <protection/>
    </xf>
    <xf numFmtId="0" fontId="100" fillId="0" borderId="91" xfId="63" applyFont="1" applyBorder="1" applyAlignment="1">
      <alignment horizontal="center" vertical="center"/>
      <protection/>
    </xf>
    <xf numFmtId="0" fontId="100" fillId="0" borderId="92" xfId="63" applyFont="1" applyBorder="1" applyAlignment="1">
      <alignment horizontal="center" vertical="center"/>
      <protection/>
    </xf>
    <xf numFmtId="0" fontId="100" fillId="0" borderId="66" xfId="63" applyFont="1" applyBorder="1" applyAlignment="1">
      <alignment horizontal="center" vertical="center"/>
      <protection/>
    </xf>
    <xf numFmtId="0" fontId="17" fillId="40" borderId="0" xfId="63" applyFont="1" applyFill="1" applyAlignment="1">
      <alignment horizontal="center" vertical="center"/>
      <protection/>
    </xf>
    <xf numFmtId="0" fontId="27" fillId="40" borderId="0" xfId="63" applyFont="1" applyFill="1" applyAlignment="1">
      <alignment horizontal="left" vertical="center" wrapText="1"/>
      <protection/>
    </xf>
    <xf numFmtId="0" fontId="127" fillId="0" borderId="37" xfId="63" applyFont="1" applyFill="1" applyBorder="1" applyAlignment="1">
      <alignment horizontal="center" vertical="center"/>
      <protection/>
    </xf>
    <xf numFmtId="0" fontId="127" fillId="0" borderId="38" xfId="63" applyFont="1" applyFill="1" applyBorder="1" applyAlignment="1">
      <alignment horizontal="center" vertical="center"/>
      <protection/>
    </xf>
    <xf numFmtId="0" fontId="127" fillId="0" borderId="39" xfId="63" applyFont="1" applyFill="1" applyBorder="1" applyAlignment="1">
      <alignment horizontal="center" vertical="center"/>
      <protection/>
    </xf>
    <xf numFmtId="0" fontId="127" fillId="0" borderId="30" xfId="63" applyFont="1" applyFill="1" applyBorder="1" applyAlignment="1">
      <alignment horizontal="center" vertical="center"/>
      <protection/>
    </xf>
    <xf numFmtId="0" fontId="127" fillId="0" borderId="40" xfId="63" applyFont="1" applyFill="1" applyBorder="1" applyAlignment="1">
      <alignment horizontal="center" vertical="center"/>
      <protection/>
    </xf>
    <xf numFmtId="0" fontId="100" fillId="0" borderId="63" xfId="63" applyFont="1" applyBorder="1" applyAlignment="1">
      <alignment horizontal="center" vertical="center"/>
      <protection/>
    </xf>
    <xf numFmtId="0" fontId="100" fillId="0" borderId="67" xfId="63" applyFont="1" applyBorder="1" applyAlignment="1">
      <alignment horizontal="center" vertical="center"/>
      <protection/>
    </xf>
    <xf numFmtId="0" fontId="22" fillId="14" borderId="85" xfId="63" applyFont="1" applyFill="1" applyBorder="1" applyAlignment="1">
      <alignment horizontal="center"/>
      <protection/>
    </xf>
    <xf numFmtId="0" fontId="22" fillId="14" borderId="86" xfId="63" applyFont="1" applyFill="1" applyBorder="1" applyAlignment="1">
      <alignment horizontal="center"/>
      <protection/>
    </xf>
    <xf numFmtId="0" fontId="22" fillId="14" borderId="88" xfId="63" applyFont="1" applyFill="1" applyBorder="1" applyAlignment="1">
      <alignment horizontal="center"/>
      <protection/>
    </xf>
    <xf numFmtId="0" fontId="127" fillId="0" borderId="58" xfId="63" applyFont="1" applyFill="1" applyBorder="1" applyAlignment="1">
      <alignment horizontal="center" vertical="center"/>
      <protection/>
    </xf>
    <xf numFmtId="0" fontId="127" fillId="0" borderId="60" xfId="63" applyFont="1" applyFill="1" applyBorder="1" applyAlignment="1">
      <alignment horizontal="center" vertical="center"/>
      <protection/>
    </xf>
    <xf numFmtId="0" fontId="127" fillId="0" borderId="61" xfId="63" applyFont="1" applyFill="1" applyBorder="1" applyAlignment="1">
      <alignment horizontal="center" vertical="center"/>
      <protection/>
    </xf>
    <xf numFmtId="0" fontId="17" fillId="35" borderId="93" xfId="63" applyFont="1" applyFill="1" applyBorder="1" applyAlignment="1">
      <alignment horizontal="center"/>
      <protection/>
    </xf>
    <xf numFmtId="0" fontId="17" fillId="35" borderId="94" xfId="63" applyFont="1" applyFill="1" applyBorder="1" applyAlignment="1">
      <alignment horizontal="center"/>
      <protection/>
    </xf>
    <xf numFmtId="0" fontId="17" fillId="35" borderId="95" xfId="63" applyFont="1" applyFill="1" applyBorder="1" applyAlignment="1">
      <alignment horizontal="center"/>
      <protection/>
    </xf>
    <xf numFmtId="0" fontId="17" fillId="35" borderId="96" xfId="63" applyFont="1" applyFill="1" applyBorder="1" applyAlignment="1">
      <alignment horizontal="center"/>
      <protection/>
    </xf>
    <xf numFmtId="0" fontId="22" fillId="0" borderId="62" xfId="63" applyFont="1" applyFill="1" applyBorder="1" applyAlignment="1">
      <alignment horizontal="center" vertical="center"/>
      <protection/>
    </xf>
    <xf numFmtId="0" fontId="22" fillId="0" borderId="61" xfId="63" applyFont="1" applyFill="1" applyBorder="1" applyAlignment="1">
      <alignment horizontal="center" vertical="center"/>
      <protection/>
    </xf>
    <xf numFmtId="0" fontId="127" fillId="0" borderId="59" xfId="63" applyFont="1" applyFill="1" applyBorder="1" applyAlignment="1">
      <alignment horizontal="center" vertical="center"/>
      <protection/>
    </xf>
    <xf numFmtId="0" fontId="127" fillId="0" borderId="62" xfId="63" applyFont="1" applyFill="1" applyBorder="1" applyAlignment="1">
      <alignment horizontal="center" vertical="center"/>
      <protection/>
    </xf>
    <xf numFmtId="0" fontId="0" fillId="0" borderId="90" xfId="63" applyFont="1" applyFill="1" applyBorder="1" applyAlignment="1">
      <alignment horizontal="center" vertical="center"/>
      <protection/>
    </xf>
    <xf numFmtId="0" fontId="0" fillId="0" borderId="91" xfId="63" applyFont="1" applyFill="1" applyBorder="1" applyAlignment="1">
      <alignment horizontal="center" vertical="center"/>
      <protection/>
    </xf>
    <xf numFmtId="0" fontId="0" fillId="0" borderId="92" xfId="63" applyFont="1" applyFill="1" applyBorder="1" applyAlignment="1">
      <alignment horizontal="center" vertical="center"/>
      <protection/>
    </xf>
    <xf numFmtId="0" fontId="0" fillId="0" borderId="65" xfId="63" applyFont="1" applyFill="1" applyBorder="1" applyAlignment="1">
      <alignment horizontal="center" vertical="center"/>
      <protection/>
    </xf>
    <xf numFmtId="0" fontId="0" fillId="0" borderId="64" xfId="63" applyFont="1" applyFill="1" applyBorder="1" applyAlignment="1">
      <alignment horizontal="center" vertical="center"/>
      <protection/>
    </xf>
    <xf numFmtId="0" fontId="128" fillId="0" borderId="62" xfId="63" applyFont="1" applyFill="1" applyBorder="1" applyAlignment="1">
      <alignment horizontal="center" vertical="center"/>
      <protection/>
    </xf>
    <xf numFmtId="0" fontId="128" fillId="0" borderId="61" xfId="63" applyFont="1" applyFill="1" applyBorder="1" applyAlignment="1">
      <alignment horizontal="center" vertical="center"/>
      <protection/>
    </xf>
    <xf numFmtId="0" fontId="114" fillId="0" borderId="37" xfId="63" applyFont="1" applyFill="1" applyBorder="1" applyAlignment="1">
      <alignment horizontal="center" vertical="center"/>
      <protection/>
    </xf>
    <xf numFmtId="0" fontId="114" fillId="0" borderId="38" xfId="63"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_評価チーム（岩森案）" xfId="65"/>
    <cellStyle name="標準 4" xfId="66"/>
    <cellStyle name="標準 6"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35"/>
          <c:w val="0.92275"/>
          <c:h val="0.95025"/>
        </c:manualLayout>
      </c:layout>
      <c:scatterChart>
        <c:scatterStyle val="lineMarker"/>
        <c:varyColors val="0"/>
        <c:ser>
          <c:idx val="2"/>
          <c:order val="0"/>
          <c:tx>
            <c:strRef>
              <c:f>'安全人間診断カルテ'!$O$12</c:f>
              <c:strCache>
                <c:ptCount val="1"/>
                <c:pt idx="0">
                  <c:v>危険敢行性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Pt>
            <c:idx val="0"/>
            <c:spPr>
              <a:solidFill>
                <a:srgbClr val="7030A0"/>
              </a:solidFill>
              <a:ln w="3175">
                <a:noFill/>
              </a:ln>
            </c:spPr>
            <c:marker>
              <c:size val="16"/>
              <c:spPr>
                <a:solidFill>
                  <a:srgbClr val="666699"/>
                </a:solidFill>
                <a:ln>
                  <a:solidFill>
                    <a:srgbClr val="000000"/>
                  </a:solidFill>
                </a:ln>
              </c:spPr>
            </c:marker>
          </c:dPt>
          <c:dPt>
            <c:idx val="1"/>
            <c:spPr>
              <a:solidFill>
                <a:srgbClr val="7030A0"/>
              </a:solidFill>
              <a:ln w="3175">
                <a:noFill/>
              </a:ln>
            </c:spPr>
            <c:marker>
              <c:symbol val="triangle"/>
              <c:size val="16"/>
              <c:spPr>
                <a:solidFill>
                  <a:srgbClr val="666699"/>
                </a:solidFill>
                <a:ln>
                  <a:solidFill>
                    <a:srgbClr val="000000"/>
                  </a:solidFill>
                </a:ln>
              </c:spPr>
            </c:marker>
          </c:dPt>
          <c:dPt>
            <c:idx val="2"/>
            <c:spPr>
              <a:solidFill>
                <a:srgbClr val="00B0F0"/>
              </a:solidFill>
              <a:ln w="3175">
                <a:noFill/>
              </a:ln>
            </c:spPr>
            <c:marker>
              <c:symbol val="triangle"/>
              <c:size val="16"/>
              <c:spPr>
                <a:solidFill>
                  <a:srgbClr val="00CCFF"/>
                </a:solidFill>
                <a:ln>
                  <a:solidFill>
                    <a:srgbClr val="33CCCC"/>
                  </a:solidFill>
                </a:ln>
              </c:spPr>
            </c:marker>
          </c:dPt>
          <c:dPt>
            <c:idx val="3"/>
            <c:spPr>
              <a:solidFill>
                <a:srgbClr val="00B0F0"/>
              </a:solidFill>
              <a:ln w="3175">
                <a:noFill/>
              </a:ln>
            </c:spPr>
            <c:marker>
              <c:symbol val="triangle"/>
              <c:size val="16"/>
              <c:spPr>
                <a:solidFill>
                  <a:srgbClr val="00CCFF"/>
                </a:solidFill>
                <a:ln>
                  <a:solidFill>
                    <a:srgbClr val="33CCCC"/>
                  </a:solidFill>
                </a:ln>
              </c:spPr>
            </c:marker>
          </c:dPt>
          <c:xVal>
            <c:numRef>
              <c:f>'安全人間診断カルテ'!$O$13:$O$16</c:f>
              <c:numCache/>
            </c:numRef>
          </c:xVal>
          <c:yVal>
            <c:numRef>
              <c:f>'安全人間診断カルテ'!$N$13:$N$16</c:f>
              <c:numCache/>
            </c:numRef>
          </c:yVal>
          <c:smooth val="0"/>
        </c:ser>
        <c:axId val="49297561"/>
        <c:axId val="41024866"/>
      </c:scatterChart>
      <c:valAx>
        <c:axId val="49297561"/>
        <c:scaling>
          <c:orientation val="maxMin"/>
          <c:max val="21"/>
          <c:min val="0"/>
        </c:scaling>
        <c:axPos val="b"/>
        <c:minorGridlines>
          <c:spPr>
            <a:ln w="3175">
              <a:solidFill>
                <a:srgbClr val="000000"/>
              </a:solidFill>
            </a:ln>
          </c:spPr>
        </c:minorGridlines>
        <c:delete val="0"/>
        <c:numFmt formatCode="General" sourceLinked="0"/>
        <c:majorTickMark val="in"/>
        <c:minorTickMark val="none"/>
        <c:tickLblPos val="nextTo"/>
        <c:spPr>
          <a:ln w="25400">
            <a:solidFill>
              <a:srgbClr val="000000"/>
            </a:solidFill>
          </a:ln>
        </c:spPr>
        <c:txPr>
          <a:bodyPr vert="horz" rot="0"/>
          <a:lstStyle/>
          <a:p>
            <a:pPr>
              <a:defRPr lang="en-US" cap="none" sz="1100" b="0" i="0" u="none" baseline="0">
                <a:solidFill>
                  <a:srgbClr val="000000"/>
                </a:solidFill>
              </a:defRPr>
            </a:pPr>
          </a:p>
        </c:txPr>
        <c:crossAx val="41024866"/>
        <c:crosses val="autoZero"/>
        <c:crossBetween val="midCat"/>
        <c:dispUnits/>
        <c:majorUnit val="1"/>
        <c:minorUnit val="1"/>
      </c:valAx>
      <c:valAx>
        <c:axId val="41024866"/>
        <c:scaling>
          <c:orientation val="minMax"/>
          <c:max val="21"/>
          <c:min val="0"/>
        </c:scaling>
        <c:axPos val="r"/>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in"/>
        <c:tickLblPos val="nextTo"/>
        <c:spPr>
          <a:ln w="25400">
            <a:solidFill>
              <a:srgbClr val="000000"/>
            </a:solidFill>
          </a:ln>
        </c:spPr>
        <c:txPr>
          <a:bodyPr vert="horz" rot="0"/>
          <a:lstStyle/>
          <a:p>
            <a:pPr>
              <a:defRPr lang="en-US" cap="none" sz="1100" b="0" i="0" u="none" baseline="0">
                <a:solidFill>
                  <a:srgbClr val="000000"/>
                </a:solidFill>
              </a:defRPr>
            </a:pPr>
          </a:p>
        </c:txPr>
        <c:crossAx val="49297561"/>
        <c:crossesAt val="0"/>
        <c:crossBetween val="midCat"/>
        <c:dispUnits/>
        <c:majorUnit val="1"/>
        <c:min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2525"/>
          <c:w val="0.878"/>
          <c:h val="0.94625"/>
        </c:manualLayout>
      </c:layout>
      <c:scatterChart>
        <c:scatterStyle val="lineMarker"/>
        <c:varyColors val="0"/>
        <c:ser>
          <c:idx val="2"/>
          <c:order val="0"/>
          <c:tx>
            <c:strRef>
              <c:f>'【事例】安全人間診断カルテ'!$E$43</c:f>
              <c:strCache>
                <c:ptCount val="1"/>
                <c:pt idx="0">
                  <c:v>敢行性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solidFill>
                <a:srgbClr val="FFFFFF"/>
              </a:solidFill>
              <a:ln>
                <a:solidFill>
                  <a:srgbClr val="000000"/>
                </a:solidFill>
              </a:ln>
            </c:spPr>
          </c:marker>
          <c:dPt>
            <c:idx val="0"/>
            <c:spPr>
              <a:solidFill>
                <a:srgbClr val="7030A0"/>
              </a:solidFill>
              <a:ln w="3175">
                <a:noFill/>
              </a:ln>
            </c:spPr>
            <c:marker>
              <c:size val="16"/>
              <c:spPr>
                <a:solidFill>
                  <a:srgbClr val="666699"/>
                </a:solidFill>
                <a:ln>
                  <a:solidFill>
                    <a:srgbClr val="000000"/>
                  </a:solidFill>
                </a:ln>
              </c:spPr>
            </c:marker>
          </c:dPt>
          <c:dPt>
            <c:idx val="1"/>
            <c:spPr>
              <a:solidFill>
                <a:srgbClr val="7030A0"/>
              </a:solidFill>
              <a:ln w="3175">
                <a:noFill/>
              </a:ln>
            </c:spPr>
            <c:marker>
              <c:symbol val="triangle"/>
              <c:size val="16"/>
              <c:spPr>
                <a:solidFill>
                  <a:srgbClr val="666699"/>
                </a:solidFill>
                <a:ln>
                  <a:solidFill>
                    <a:srgbClr val="000000"/>
                  </a:solidFill>
                </a:ln>
              </c:spPr>
            </c:marker>
          </c:dPt>
          <c:dPt>
            <c:idx val="2"/>
            <c:spPr>
              <a:solidFill>
                <a:srgbClr val="00B0F0"/>
              </a:solidFill>
              <a:ln w="3175">
                <a:noFill/>
              </a:ln>
            </c:spPr>
            <c:marker>
              <c:symbol val="triangle"/>
              <c:size val="16"/>
              <c:spPr>
                <a:solidFill>
                  <a:srgbClr val="00CCFF"/>
                </a:solidFill>
                <a:ln>
                  <a:solidFill>
                    <a:srgbClr val="33CCCC"/>
                  </a:solidFill>
                </a:ln>
              </c:spPr>
            </c:marker>
          </c:dPt>
          <c:dPt>
            <c:idx val="3"/>
            <c:spPr>
              <a:solidFill>
                <a:srgbClr val="00B0F0"/>
              </a:solidFill>
              <a:ln w="3175">
                <a:noFill/>
              </a:ln>
            </c:spPr>
            <c:marker>
              <c:symbol val="triangle"/>
              <c:size val="16"/>
              <c:spPr>
                <a:solidFill>
                  <a:srgbClr val="00CCFF"/>
                </a:solidFill>
                <a:ln>
                  <a:solidFill>
                    <a:srgbClr val="33CCCC"/>
                  </a:solidFill>
                </a:ln>
              </c:spPr>
            </c:marker>
          </c:dPt>
          <c:xVal>
            <c:numRef>
              <c:f>'【事例】安全人間診断カルテ'!$E$44:$E$47</c:f>
              <c:numCache/>
            </c:numRef>
          </c:xVal>
          <c:yVal>
            <c:numRef>
              <c:f>'【事例】安全人間診断カルテ'!$D$44:$D$47</c:f>
              <c:numCache/>
            </c:numRef>
          </c:yVal>
          <c:smooth val="0"/>
        </c:ser>
        <c:axId val="33679475"/>
        <c:axId val="34679820"/>
      </c:scatterChart>
      <c:valAx>
        <c:axId val="33679475"/>
        <c:scaling>
          <c:orientation val="maxMin"/>
          <c:max val="21"/>
          <c:min val="0"/>
        </c:scaling>
        <c:axPos val="b"/>
        <c:title>
          <c:tx>
            <c:rich>
              <a:bodyPr vert="horz" rot="0" anchor="ctr"/>
              <a:lstStyle/>
              <a:p>
                <a:pPr algn="ctr">
                  <a:defRPr/>
                </a:pPr>
                <a:r>
                  <a:rPr lang="en-US" cap="none" sz="900" b="0" i="0" u="none" baseline="0">
                    <a:solidFill>
                      <a:srgbClr val="000000"/>
                    </a:solidFill>
                  </a:rPr>
                  <a:t>敢行性</a:t>
                </a:r>
              </a:p>
            </c:rich>
          </c:tx>
          <c:layout>
            <c:manualLayout>
              <c:xMode val="factor"/>
              <c:yMode val="factor"/>
              <c:x val="-0.00075"/>
              <c:y val="-0.00075"/>
            </c:manualLayout>
          </c:layout>
          <c:overlay val="0"/>
          <c:spPr>
            <a:noFill/>
            <a:ln w="3175">
              <a:noFill/>
            </a:ln>
          </c:spPr>
        </c:title>
        <c:minorGridlines>
          <c:spPr>
            <a:ln w="3175">
              <a:solidFill>
                <a:srgbClr val="000000"/>
              </a:solidFill>
            </a:ln>
          </c:spPr>
        </c:minorGridlines>
        <c:delete val="0"/>
        <c:numFmt formatCode="General" sourceLinked="0"/>
        <c:majorTickMark val="in"/>
        <c:minorTickMark val="none"/>
        <c:tickLblPos val="nextTo"/>
        <c:spPr>
          <a:ln w="25400">
            <a:solidFill>
              <a:srgbClr val="000000"/>
            </a:solidFill>
          </a:ln>
        </c:spPr>
        <c:crossAx val="34679820"/>
        <c:crosses val="autoZero"/>
        <c:crossBetween val="midCat"/>
        <c:dispUnits/>
        <c:majorUnit val="1"/>
        <c:minorUnit val="1"/>
      </c:valAx>
      <c:valAx>
        <c:axId val="34679820"/>
        <c:scaling>
          <c:orientation val="minMax"/>
          <c:max val="21"/>
          <c:min val="0"/>
        </c:scaling>
        <c:axPos val="r"/>
        <c:title>
          <c:tx>
            <c:rich>
              <a:bodyPr vert="horz" rot="-5400000" anchor="ctr"/>
              <a:lstStyle/>
              <a:p>
                <a:pPr algn="ctr">
                  <a:defRPr/>
                </a:pPr>
                <a:r>
                  <a:rPr lang="en-US" cap="none" sz="900" b="0" i="0" u="none" baseline="0">
                    <a:solidFill>
                      <a:srgbClr val="000000"/>
                    </a:solidFill>
                  </a:rPr>
                  <a:t>感受性</a:t>
                </a:r>
              </a:p>
            </c:rich>
          </c:tx>
          <c:layout>
            <c:manualLayout>
              <c:xMode val="factor"/>
              <c:yMode val="factor"/>
              <c:x val="0.2635"/>
              <c:y val="-0.000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in"/>
        <c:tickLblPos val="nextTo"/>
        <c:spPr>
          <a:ln w="25400">
            <a:solidFill>
              <a:srgbClr val="000000"/>
            </a:solidFill>
          </a:ln>
        </c:spPr>
        <c:crossAx val="33679475"/>
        <c:crossesAt val="0"/>
        <c:crossBetween val="midCat"/>
        <c:dispUnits/>
        <c:majorUnit val="1"/>
        <c:minorUnit val="1"/>
      </c:valAx>
      <c:spPr>
        <a:noFill/>
        <a:ln w="12700">
          <a:solidFill>
            <a:srgbClr val="808080"/>
          </a:solidFill>
        </a:ln>
      </c:spPr>
    </c:plotArea>
    <c:plotVisOnly val="1"/>
    <c:dispBlanksAs val="gap"/>
    <c:showDLblsOverMax val="0"/>
  </c:chart>
  <c:spPr>
    <a:noFill/>
    <a:ln w="3175">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26412;&#20154;&#29992;&#12481;&#12455;&#12483;&#12463;&#12471;&#12540;&#12488; '!J10" /><Relationship Id="rId3" Type="http://schemas.openxmlformats.org/officeDocument/2006/relationships/hyperlink" Target="#'&#26412;&#20154;&#29992;&#12481;&#12455;&#12483;&#12463;&#12471;&#12540;&#12488; '!B10" /><Relationship Id="rId4" Type="http://schemas.openxmlformats.org/officeDocument/2006/relationships/hyperlink" Target="#&#23433;&#20840;&#20154;&#38291;&#35386;&#26029;&#12459;&#12523;&#12486;!A1" /></Relationships>
</file>

<file path=xl/drawings/_rels/drawing2.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19978;&#21496;&#12481;&#12455;&#12483;&#12463;&#12471;&#12540;&#12488;!J10" /><Relationship Id="rId3" Type="http://schemas.openxmlformats.org/officeDocument/2006/relationships/hyperlink" Target="#&#19978;&#21496;&#12481;&#12455;&#12483;&#12463;&#12471;&#12540;&#12488;!B10" /><Relationship Id="rId4" Type="http://schemas.openxmlformats.org/officeDocument/2006/relationships/hyperlink" Target="#&#23433;&#20840;&#20154;&#38291;&#35386;&#26029;&#12459;&#12523;&#12486;!A1" /></Relationships>
</file>

<file path=xl/drawings/_rels/drawing3.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31532;3&#32773;1&#12481;&#12455;&#12483;&#12463;&#12471;&#12540;&#12488;!J10" /><Relationship Id="rId3" Type="http://schemas.openxmlformats.org/officeDocument/2006/relationships/hyperlink" Target="#&#31532;3&#32773;1&#12481;&#12455;&#12483;&#12463;&#12471;&#12540;&#12488;!B10" /><Relationship Id="rId4" Type="http://schemas.openxmlformats.org/officeDocument/2006/relationships/hyperlink" Target="#&#23433;&#20840;&#20154;&#38291;&#35386;&#26029;&#12459;&#12523;&#12486;!A1" /></Relationships>
</file>

<file path=xl/drawings/_rels/drawing4.xml.rels><?xml version="1.0" encoding="utf-8" standalone="yes"?><Relationships xmlns="http://schemas.openxmlformats.org/package/2006/relationships"><Relationship Id="rId1" Type="http://schemas.openxmlformats.org/officeDocument/2006/relationships/hyperlink" Target="#'12&#20998;&#39006;&#21029;&#35386;&#26029;'!Q10" /><Relationship Id="rId2" Type="http://schemas.openxmlformats.org/officeDocument/2006/relationships/hyperlink" Target="#&#31532;3&#32773;2&#12481;&#12455;&#12483;&#12463;&#12471;&#12540;&#12488;!J10" /><Relationship Id="rId3" Type="http://schemas.openxmlformats.org/officeDocument/2006/relationships/hyperlink" Target="#&#31532;3&#32773;2&#12481;&#12455;&#12483;&#12463;&#12471;&#12540;&#12488;!B10" /><Relationship Id="rId4" Type="http://schemas.openxmlformats.org/officeDocument/2006/relationships/hyperlink" Target="#&#23433;&#20840;&#20154;&#38291;&#35386;&#26029;&#12459;&#12523;&#12486;!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6412;&#20154;&#29992;&#12481;&#12455;&#12483;&#12463;&#12471;&#12540;&#12488; '!A1" /><Relationship Id="rId3" Type="http://schemas.openxmlformats.org/officeDocument/2006/relationships/hyperlink" Target="#&#19978;&#21496;&#12481;&#12455;&#12483;&#12463;&#12471;&#12540;&#12488;!A1" /><Relationship Id="rId4" Type="http://schemas.openxmlformats.org/officeDocument/2006/relationships/hyperlink" Target="#&#31532;3&#32773;1&#12481;&#12455;&#12483;&#12463;&#12471;&#12540;&#12488;!A1" /><Relationship Id="rId5" Type="http://schemas.openxmlformats.org/officeDocument/2006/relationships/hyperlink" Target="#&#31532;3&#32773;2&#12481;&#12455;&#12483;&#12463;&#12471;&#12540;&#12488;!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19978;&#21496;&#12481;&#12455;&#12483;&#12463;&#12471;&#12540;&#12488;!A1" /><Relationship Id="rId3" Type="http://schemas.openxmlformats.org/officeDocument/2006/relationships/hyperlink" Target="#&#31532;3&#32773;1&#12481;&#12455;&#12483;&#12463;&#12471;&#12540;&#12488;!A1" /><Relationship Id="rId4" Type="http://schemas.openxmlformats.org/officeDocument/2006/relationships/hyperlink" Target="#&#31532;3&#32773;2&#12481;&#12455;&#12483;&#12463;&#12471;&#12540;&#1248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762000</xdr:colOff>
      <xdr:row>9</xdr:row>
      <xdr:rowOff>352425</xdr:rowOff>
    </xdr:to>
    <xdr:grpSp>
      <xdr:nvGrpSpPr>
        <xdr:cNvPr id="1" name="グループ化 1"/>
        <xdr:cNvGrpSpPr>
          <a:grpSpLocks/>
        </xdr:cNvGrpSpPr>
      </xdr:nvGrpSpPr>
      <xdr:grpSpPr>
        <a:xfrm>
          <a:off x="5724525" y="2133600"/>
          <a:ext cx="723900" cy="314325"/>
          <a:chOff x="8670655" y="1818154"/>
          <a:chExt cx="1165967" cy="318248"/>
        </a:xfrm>
        <a:solidFill>
          <a:srgbClr val="FFFFFF"/>
        </a:solidFill>
      </xdr:grpSpPr>
    </xdr:grpSp>
    <xdr:clientData/>
  </xdr:twoCellAnchor>
  <xdr:twoCellAnchor>
    <xdr:from>
      <xdr:col>3</xdr:col>
      <xdr:colOff>38100</xdr:colOff>
      <xdr:row>10</xdr:row>
      <xdr:rowOff>28575</xdr:rowOff>
    </xdr:from>
    <xdr:to>
      <xdr:col>3</xdr:col>
      <xdr:colOff>762000</xdr:colOff>
      <xdr:row>10</xdr:row>
      <xdr:rowOff>342900</xdr:rowOff>
    </xdr:to>
    <xdr:grpSp>
      <xdr:nvGrpSpPr>
        <xdr:cNvPr id="5" name="グループ化 5"/>
        <xdr:cNvGrpSpPr>
          <a:grpSpLocks/>
        </xdr:cNvGrpSpPr>
      </xdr:nvGrpSpPr>
      <xdr:grpSpPr>
        <a:xfrm>
          <a:off x="5724525" y="2505075"/>
          <a:ext cx="723900" cy="323850"/>
          <a:chOff x="8670649" y="1818154"/>
          <a:chExt cx="1165966" cy="318248"/>
        </a:xfrm>
        <a:solidFill>
          <a:srgbClr val="FFFFFF"/>
        </a:solidFill>
      </xdr:grpSpPr>
    </xdr:grpSp>
    <xdr:clientData/>
  </xdr:twoCellAnchor>
  <xdr:twoCellAnchor>
    <xdr:from>
      <xdr:col>3</xdr:col>
      <xdr:colOff>38100</xdr:colOff>
      <xdr:row>11</xdr:row>
      <xdr:rowOff>38100</xdr:rowOff>
    </xdr:from>
    <xdr:to>
      <xdr:col>3</xdr:col>
      <xdr:colOff>762000</xdr:colOff>
      <xdr:row>11</xdr:row>
      <xdr:rowOff>352425</xdr:rowOff>
    </xdr:to>
    <xdr:grpSp>
      <xdr:nvGrpSpPr>
        <xdr:cNvPr id="9" name="グループ化 9"/>
        <xdr:cNvGrpSpPr>
          <a:grpSpLocks/>
        </xdr:cNvGrpSpPr>
      </xdr:nvGrpSpPr>
      <xdr:grpSpPr>
        <a:xfrm>
          <a:off x="5724525" y="2895600"/>
          <a:ext cx="723900" cy="314325"/>
          <a:chOff x="8670558" y="1818154"/>
          <a:chExt cx="1165974" cy="318248"/>
        </a:xfrm>
        <a:solidFill>
          <a:srgbClr val="FFFFFF"/>
        </a:solidFill>
      </xdr:grpSpPr>
    </xdr:grpSp>
    <xdr:clientData/>
  </xdr:twoCellAnchor>
  <xdr:twoCellAnchor>
    <xdr:from>
      <xdr:col>3</xdr:col>
      <xdr:colOff>38100</xdr:colOff>
      <xdr:row>12</xdr:row>
      <xdr:rowOff>28575</xdr:rowOff>
    </xdr:from>
    <xdr:to>
      <xdr:col>3</xdr:col>
      <xdr:colOff>762000</xdr:colOff>
      <xdr:row>12</xdr:row>
      <xdr:rowOff>342900</xdr:rowOff>
    </xdr:to>
    <xdr:grpSp>
      <xdr:nvGrpSpPr>
        <xdr:cNvPr id="13" name="グループ化 13"/>
        <xdr:cNvGrpSpPr>
          <a:grpSpLocks/>
        </xdr:cNvGrpSpPr>
      </xdr:nvGrpSpPr>
      <xdr:grpSpPr>
        <a:xfrm>
          <a:off x="5724525" y="3267075"/>
          <a:ext cx="723900" cy="323850"/>
          <a:chOff x="8670558" y="1818154"/>
          <a:chExt cx="1165974" cy="318248"/>
        </a:xfrm>
        <a:solidFill>
          <a:srgbClr val="FFFFFF"/>
        </a:solidFill>
      </xdr:grpSpPr>
    </xdr:grpSp>
    <xdr:clientData/>
  </xdr:twoCellAnchor>
  <xdr:twoCellAnchor>
    <xdr:from>
      <xdr:col>3</xdr:col>
      <xdr:colOff>38100</xdr:colOff>
      <xdr:row>13</xdr:row>
      <xdr:rowOff>38100</xdr:rowOff>
    </xdr:from>
    <xdr:to>
      <xdr:col>3</xdr:col>
      <xdr:colOff>762000</xdr:colOff>
      <xdr:row>13</xdr:row>
      <xdr:rowOff>352425</xdr:rowOff>
    </xdr:to>
    <xdr:grpSp>
      <xdr:nvGrpSpPr>
        <xdr:cNvPr id="17" name="グループ化 17"/>
        <xdr:cNvGrpSpPr>
          <a:grpSpLocks/>
        </xdr:cNvGrpSpPr>
      </xdr:nvGrpSpPr>
      <xdr:grpSpPr>
        <a:xfrm>
          <a:off x="5724525" y="3657600"/>
          <a:ext cx="723900" cy="314325"/>
          <a:chOff x="8670558" y="1818154"/>
          <a:chExt cx="1165974" cy="318248"/>
        </a:xfrm>
        <a:solidFill>
          <a:srgbClr val="FFFFFF"/>
        </a:solidFill>
      </xdr:grpSpPr>
    </xdr:grpSp>
    <xdr:clientData/>
  </xdr:twoCellAnchor>
  <xdr:twoCellAnchor>
    <xdr:from>
      <xdr:col>3</xdr:col>
      <xdr:colOff>38100</xdr:colOff>
      <xdr:row>14</xdr:row>
      <xdr:rowOff>28575</xdr:rowOff>
    </xdr:from>
    <xdr:to>
      <xdr:col>3</xdr:col>
      <xdr:colOff>762000</xdr:colOff>
      <xdr:row>14</xdr:row>
      <xdr:rowOff>342900</xdr:rowOff>
    </xdr:to>
    <xdr:grpSp>
      <xdr:nvGrpSpPr>
        <xdr:cNvPr id="21" name="グループ化 21"/>
        <xdr:cNvGrpSpPr>
          <a:grpSpLocks/>
        </xdr:cNvGrpSpPr>
      </xdr:nvGrpSpPr>
      <xdr:grpSpPr>
        <a:xfrm>
          <a:off x="5724525" y="4029075"/>
          <a:ext cx="723900" cy="323850"/>
          <a:chOff x="8670605" y="1818154"/>
          <a:chExt cx="1165971" cy="318248"/>
        </a:xfrm>
        <a:solidFill>
          <a:srgbClr val="FFFFFF"/>
        </a:solidFill>
      </xdr:grpSpPr>
    </xdr:grpSp>
    <xdr:clientData/>
  </xdr:twoCellAnchor>
  <xdr:twoCellAnchor>
    <xdr:from>
      <xdr:col>3</xdr:col>
      <xdr:colOff>38100</xdr:colOff>
      <xdr:row>15</xdr:row>
      <xdr:rowOff>38100</xdr:rowOff>
    </xdr:from>
    <xdr:to>
      <xdr:col>3</xdr:col>
      <xdr:colOff>762000</xdr:colOff>
      <xdr:row>15</xdr:row>
      <xdr:rowOff>352425</xdr:rowOff>
    </xdr:to>
    <xdr:grpSp>
      <xdr:nvGrpSpPr>
        <xdr:cNvPr id="25" name="グループ化 25"/>
        <xdr:cNvGrpSpPr>
          <a:grpSpLocks/>
        </xdr:cNvGrpSpPr>
      </xdr:nvGrpSpPr>
      <xdr:grpSpPr>
        <a:xfrm>
          <a:off x="5724525" y="4419600"/>
          <a:ext cx="723900" cy="314325"/>
          <a:chOff x="8670541" y="1818154"/>
          <a:chExt cx="1165973" cy="318248"/>
        </a:xfrm>
        <a:solidFill>
          <a:srgbClr val="FFFFFF"/>
        </a:solidFill>
      </xdr:grpSpPr>
    </xdr:grpSp>
    <xdr:clientData/>
  </xdr:twoCellAnchor>
  <xdr:twoCellAnchor>
    <xdr:from>
      <xdr:col>3</xdr:col>
      <xdr:colOff>38100</xdr:colOff>
      <xdr:row>16</xdr:row>
      <xdr:rowOff>28575</xdr:rowOff>
    </xdr:from>
    <xdr:to>
      <xdr:col>3</xdr:col>
      <xdr:colOff>762000</xdr:colOff>
      <xdr:row>16</xdr:row>
      <xdr:rowOff>342900</xdr:rowOff>
    </xdr:to>
    <xdr:grpSp>
      <xdr:nvGrpSpPr>
        <xdr:cNvPr id="29" name="グループ化 29"/>
        <xdr:cNvGrpSpPr>
          <a:grpSpLocks/>
        </xdr:cNvGrpSpPr>
      </xdr:nvGrpSpPr>
      <xdr:grpSpPr>
        <a:xfrm>
          <a:off x="5724525" y="4791075"/>
          <a:ext cx="723900" cy="323850"/>
          <a:chOff x="8670541" y="1818154"/>
          <a:chExt cx="1165973" cy="318248"/>
        </a:xfrm>
        <a:solidFill>
          <a:srgbClr val="FFFFFF"/>
        </a:solidFill>
      </xdr:grpSpPr>
    </xdr:grpSp>
    <xdr:clientData/>
  </xdr:twoCellAnchor>
  <xdr:twoCellAnchor>
    <xdr:from>
      <xdr:col>3</xdr:col>
      <xdr:colOff>38100</xdr:colOff>
      <xdr:row>17</xdr:row>
      <xdr:rowOff>38100</xdr:rowOff>
    </xdr:from>
    <xdr:to>
      <xdr:col>3</xdr:col>
      <xdr:colOff>762000</xdr:colOff>
      <xdr:row>17</xdr:row>
      <xdr:rowOff>352425</xdr:rowOff>
    </xdr:to>
    <xdr:grpSp>
      <xdr:nvGrpSpPr>
        <xdr:cNvPr id="33" name="グループ化 33"/>
        <xdr:cNvGrpSpPr>
          <a:grpSpLocks/>
        </xdr:cNvGrpSpPr>
      </xdr:nvGrpSpPr>
      <xdr:grpSpPr>
        <a:xfrm>
          <a:off x="5724525" y="5181600"/>
          <a:ext cx="723900" cy="314325"/>
          <a:chOff x="8670561" y="1818154"/>
          <a:chExt cx="1165972" cy="318248"/>
        </a:xfrm>
        <a:solidFill>
          <a:srgbClr val="FFFFFF"/>
        </a:solidFill>
      </xdr:grpSpPr>
    </xdr:grpSp>
    <xdr:clientData/>
  </xdr:twoCellAnchor>
  <xdr:twoCellAnchor>
    <xdr:from>
      <xdr:col>3</xdr:col>
      <xdr:colOff>38100</xdr:colOff>
      <xdr:row>18</xdr:row>
      <xdr:rowOff>28575</xdr:rowOff>
    </xdr:from>
    <xdr:to>
      <xdr:col>3</xdr:col>
      <xdr:colOff>762000</xdr:colOff>
      <xdr:row>18</xdr:row>
      <xdr:rowOff>342900</xdr:rowOff>
    </xdr:to>
    <xdr:grpSp>
      <xdr:nvGrpSpPr>
        <xdr:cNvPr id="37" name="グループ化 37"/>
        <xdr:cNvGrpSpPr>
          <a:grpSpLocks/>
        </xdr:cNvGrpSpPr>
      </xdr:nvGrpSpPr>
      <xdr:grpSpPr>
        <a:xfrm>
          <a:off x="5724525" y="5553075"/>
          <a:ext cx="723900" cy="323850"/>
          <a:chOff x="8670561" y="1818154"/>
          <a:chExt cx="1165972" cy="318248"/>
        </a:xfrm>
        <a:solidFill>
          <a:srgbClr val="FFFFFF"/>
        </a:solidFill>
      </xdr:grpSpPr>
    </xdr:grpSp>
    <xdr:clientData/>
  </xdr:twoCellAnchor>
  <xdr:twoCellAnchor>
    <xdr:from>
      <xdr:col>3</xdr:col>
      <xdr:colOff>38100</xdr:colOff>
      <xdr:row>19</xdr:row>
      <xdr:rowOff>38100</xdr:rowOff>
    </xdr:from>
    <xdr:to>
      <xdr:col>3</xdr:col>
      <xdr:colOff>762000</xdr:colOff>
      <xdr:row>19</xdr:row>
      <xdr:rowOff>352425</xdr:rowOff>
    </xdr:to>
    <xdr:grpSp>
      <xdr:nvGrpSpPr>
        <xdr:cNvPr id="41" name="グループ化 41"/>
        <xdr:cNvGrpSpPr>
          <a:grpSpLocks/>
        </xdr:cNvGrpSpPr>
      </xdr:nvGrpSpPr>
      <xdr:grpSpPr>
        <a:xfrm>
          <a:off x="5724525" y="5943600"/>
          <a:ext cx="723900" cy="314325"/>
          <a:chOff x="8670605" y="1818154"/>
          <a:chExt cx="1165971" cy="318248"/>
        </a:xfrm>
        <a:solidFill>
          <a:srgbClr val="FFFFFF"/>
        </a:solidFill>
      </xdr:grpSpPr>
    </xdr:grpSp>
    <xdr:clientData/>
  </xdr:twoCellAnchor>
  <xdr:twoCellAnchor>
    <xdr:from>
      <xdr:col>3</xdr:col>
      <xdr:colOff>38100</xdr:colOff>
      <xdr:row>20</xdr:row>
      <xdr:rowOff>28575</xdr:rowOff>
    </xdr:from>
    <xdr:to>
      <xdr:col>3</xdr:col>
      <xdr:colOff>762000</xdr:colOff>
      <xdr:row>20</xdr:row>
      <xdr:rowOff>342900</xdr:rowOff>
    </xdr:to>
    <xdr:grpSp>
      <xdr:nvGrpSpPr>
        <xdr:cNvPr id="45" name="グループ化 45"/>
        <xdr:cNvGrpSpPr>
          <a:grpSpLocks/>
        </xdr:cNvGrpSpPr>
      </xdr:nvGrpSpPr>
      <xdr:grpSpPr>
        <a:xfrm>
          <a:off x="5724525" y="6315075"/>
          <a:ext cx="723900" cy="323850"/>
          <a:chOff x="8670552" y="1818154"/>
          <a:chExt cx="1165972" cy="318248"/>
        </a:xfrm>
        <a:solidFill>
          <a:srgbClr val="FFFFFF"/>
        </a:solidFill>
      </xdr:grpSpPr>
    </xdr:grpSp>
    <xdr:clientData/>
  </xdr:twoCellAnchor>
  <xdr:twoCellAnchor>
    <xdr:from>
      <xdr:col>3</xdr:col>
      <xdr:colOff>38100</xdr:colOff>
      <xdr:row>21</xdr:row>
      <xdr:rowOff>38100</xdr:rowOff>
    </xdr:from>
    <xdr:to>
      <xdr:col>3</xdr:col>
      <xdr:colOff>762000</xdr:colOff>
      <xdr:row>21</xdr:row>
      <xdr:rowOff>352425</xdr:rowOff>
    </xdr:to>
    <xdr:grpSp>
      <xdr:nvGrpSpPr>
        <xdr:cNvPr id="49" name="グループ化 49"/>
        <xdr:cNvGrpSpPr>
          <a:grpSpLocks/>
        </xdr:cNvGrpSpPr>
      </xdr:nvGrpSpPr>
      <xdr:grpSpPr>
        <a:xfrm>
          <a:off x="5724525" y="6705600"/>
          <a:ext cx="723900" cy="314325"/>
          <a:chOff x="8670561" y="1818154"/>
          <a:chExt cx="1165972" cy="318248"/>
        </a:xfrm>
        <a:solidFill>
          <a:srgbClr val="FFFFFF"/>
        </a:solidFill>
      </xdr:grpSpPr>
    </xdr:grpSp>
    <xdr:clientData/>
  </xdr:twoCellAnchor>
  <xdr:twoCellAnchor>
    <xdr:from>
      <xdr:col>3</xdr:col>
      <xdr:colOff>38100</xdr:colOff>
      <xdr:row>22</xdr:row>
      <xdr:rowOff>28575</xdr:rowOff>
    </xdr:from>
    <xdr:to>
      <xdr:col>3</xdr:col>
      <xdr:colOff>762000</xdr:colOff>
      <xdr:row>22</xdr:row>
      <xdr:rowOff>342900</xdr:rowOff>
    </xdr:to>
    <xdr:grpSp>
      <xdr:nvGrpSpPr>
        <xdr:cNvPr id="53" name="グループ化 53"/>
        <xdr:cNvGrpSpPr>
          <a:grpSpLocks/>
        </xdr:cNvGrpSpPr>
      </xdr:nvGrpSpPr>
      <xdr:grpSpPr>
        <a:xfrm>
          <a:off x="5724525" y="7077075"/>
          <a:ext cx="723900" cy="323850"/>
          <a:chOff x="8670561" y="1818154"/>
          <a:chExt cx="1165972" cy="318248"/>
        </a:xfrm>
        <a:solidFill>
          <a:srgbClr val="FFFFFF"/>
        </a:solidFill>
      </xdr:grpSpPr>
    </xdr:grpSp>
    <xdr:clientData/>
  </xdr:twoCellAnchor>
  <xdr:twoCellAnchor>
    <xdr:from>
      <xdr:col>3</xdr:col>
      <xdr:colOff>38100</xdr:colOff>
      <xdr:row>23</xdr:row>
      <xdr:rowOff>38100</xdr:rowOff>
    </xdr:from>
    <xdr:to>
      <xdr:col>3</xdr:col>
      <xdr:colOff>762000</xdr:colOff>
      <xdr:row>23</xdr:row>
      <xdr:rowOff>352425</xdr:rowOff>
    </xdr:to>
    <xdr:grpSp>
      <xdr:nvGrpSpPr>
        <xdr:cNvPr id="57" name="グループ化 57"/>
        <xdr:cNvGrpSpPr>
          <a:grpSpLocks/>
        </xdr:cNvGrpSpPr>
      </xdr:nvGrpSpPr>
      <xdr:grpSpPr>
        <a:xfrm>
          <a:off x="5724525" y="7467600"/>
          <a:ext cx="723900" cy="314325"/>
          <a:chOff x="8670561" y="1818154"/>
          <a:chExt cx="1165972" cy="318248"/>
        </a:xfrm>
        <a:solidFill>
          <a:srgbClr val="FFFFFF"/>
        </a:solidFill>
      </xdr:grpSpPr>
    </xdr:grpSp>
    <xdr:clientData/>
  </xdr:twoCellAnchor>
  <xdr:twoCellAnchor>
    <xdr:from>
      <xdr:col>3</xdr:col>
      <xdr:colOff>38100</xdr:colOff>
      <xdr:row>24</xdr:row>
      <xdr:rowOff>28575</xdr:rowOff>
    </xdr:from>
    <xdr:to>
      <xdr:col>3</xdr:col>
      <xdr:colOff>762000</xdr:colOff>
      <xdr:row>24</xdr:row>
      <xdr:rowOff>342900</xdr:rowOff>
    </xdr:to>
    <xdr:grpSp>
      <xdr:nvGrpSpPr>
        <xdr:cNvPr id="61" name="グループ化 61"/>
        <xdr:cNvGrpSpPr>
          <a:grpSpLocks/>
        </xdr:cNvGrpSpPr>
      </xdr:nvGrpSpPr>
      <xdr:grpSpPr>
        <a:xfrm>
          <a:off x="5724525" y="7839075"/>
          <a:ext cx="723900" cy="323850"/>
          <a:chOff x="8670541" y="1818154"/>
          <a:chExt cx="1165973" cy="318248"/>
        </a:xfrm>
        <a:solidFill>
          <a:srgbClr val="FFFFFF"/>
        </a:solidFill>
      </xdr:grpSpPr>
    </xdr:grpSp>
    <xdr:clientData/>
  </xdr:twoCellAnchor>
  <xdr:twoCellAnchor>
    <xdr:from>
      <xdr:col>3</xdr:col>
      <xdr:colOff>38100</xdr:colOff>
      <xdr:row>25</xdr:row>
      <xdr:rowOff>38100</xdr:rowOff>
    </xdr:from>
    <xdr:to>
      <xdr:col>3</xdr:col>
      <xdr:colOff>762000</xdr:colOff>
      <xdr:row>25</xdr:row>
      <xdr:rowOff>352425</xdr:rowOff>
    </xdr:to>
    <xdr:grpSp>
      <xdr:nvGrpSpPr>
        <xdr:cNvPr id="65" name="グループ化 65"/>
        <xdr:cNvGrpSpPr>
          <a:grpSpLocks/>
        </xdr:cNvGrpSpPr>
      </xdr:nvGrpSpPr>
      <xdr:grpSpPr>
        <a:xfrm>
          <a:off x="5724525" y="8229600"/>
          <a:ext cx="723900" cy="314325"/>
          <a:chOff x="8670497" y="1818154"/>
          <a:chExt cx="1165976" cy="318248"/>
        </a:xfrm>
        <a:solidFill>
          <a:srgbClr val="FFFFFF"/>
        </a:solidFill>
      </xdr:grpSpPr>
    </xdr:grpSp>
    <xdr:clientData/>
  </xdr:twoCellAnchor>
  <xdr:twoCellAnchor>
    <xdr:from>
      <xdr:col>3</xdr:col>
      <xdr:colOff>38100</xdr:colOff>
      <xdr:row>26</xdr:row>
      <xdr:rowOff>28575</xdr:rowOff>
    </xdr:from>
    <xdr:to>
      <xdr:col>3</xdr:col>
      <xdr:colOff>762000</xdr:colOff>
      <xdr:row>26</xdr:row>
      <xdr:rowOff>342900</xdr:rowOff>
    </xdr:to>
    <xdr:grpSp>
      <xdr:nvGrpSpPr>
        <xdr:cNvPr id="69" name="グループ化 69"/>
        <xdr:cNvGrpSpPr>
          <a:grpSpLocks/>
        </xdr:cNvGrpSpPr>
      </xdr:nvGrpSpPr>
      <xdr:grpSpPr>
        <a:xfrm>
          <a:off x="5724525" y="8601075"/>
          <a:ext cx="723900" cy="323850"/>
          <a:chOff x="8670541" y="1818154"/>
          <a:chExt cx="1165973" cy="318248"/>
        </a:xfrm>
        <a:solidFill>
          <a:srgbClr val="FFFFFF"/>
        </a:solidFill>
      </xdr:grpSpPr>
    </xdr:grpSp>
    <xdr:clientData/>
  </xdr:twoCellAnchor>
  <xdr:twoCellAnchor>
    <xdr:from>
      <xdr:col>3</xdr:col>
      <xdr:colOff>38100</xdr:colOff>
      <xdr:row>27</xdr:row>
      <xdr:rowOff>38100</xdr:rowOff>
    </xdr:from>
    <xdr:to>
      <xdr:col>3</xdr:col>
      <xdr:colOff>762000</xdr:colOff>
      <xdr:row>27</xdr:row>
      <xdr:rowOff>352425</xdr:rowOff>
    </xdr:to>
    <xdr:grpSp>
      <xdr:nvGrpSpPr>
        <xdr:cNvPr id="73" name="グループ化 73"/>
        <xdr:cNvGrpSpPr>
          <a:grpSpLocks/>
        </xdr:cNvGrpSpPr>
      </xdr:nvGrpSpPr>
      <xdr:grpSpPr>
        <a:xfrm>
          <a:off x="5724525" y="8991600"/>
          <a:ext cx="723900" cy="314325"/>
          <a:chOff x="8670598" y="1818154"/>
          <a:chExt cx="1165971" cy="318248"/>
        </a:xfrm>
        <a:solidFill>
          <a:srgbClr val="FFFFFF"/>
        </a:solidFill>
      </xdr:grpSpPr>
    </xdr:grpSp>
    <xdr:clientData/>
  </xdr:twoCellAnchor>
  <xdr:twoCellAnchor>
    <xdr:from>
      <xdr:col>3</xdr:col>
      <xdr:colOff>38100</xdr:colOff>
      <xdr:row>28</xdr:row>
      <xdr:rowOff>28575</xdr:rowOff>
    </xdr:from>
    <xdr:to>
      <xdr:col>3</xdr:col>
      <xdr:colOff>762000</xdr:colOff>
      <xdr:row>28</xdr:row>
      <xdr:rowOff>342900</xdr:rowOff>
    </xdr:to>
    <xdr:grpSp>
      <xdr:nvGrpSpPr>
        <xdr:cNvPr id="77" name="グループ化 77"/>
        <xdr:cNvGrpSpPr>
          <a:grpSpLocks/>
        </xdr:cNvGrpSpPr>
      </xdr:nvGrpSpPr>
      <xdr:grpSpPr>
        <a:xfrm>
          <a:off x="5724525" y="9363075"/>
          <a:ext cx="723900" cy="323850"/>
          <a:chOff x="8670598" y="1818154"/>
          <a:chExt cx="1165971" cy="318248"/>
        </a:xfrm>
        <a:solidFill>
          <a:srgbClr val="FFFFFF"/>
        </a:solidFill>
      </xdr:grpSpPr>
    </xdr:grpSp>
    <xdr:clientData/>
  </xdr:twoCellAnchor>
  <xdr:twoCellAnchor>
    <xdr:from>
      <xdr:col>3</xdr:col>
      <xdr:colOff>38100</xdr:colOff>
      <xdr:row>29</xdr:row>
      <xdr:rowOff>38100</xdr:rowOff>
    </xdr:from>
    <xdr:to>
      <xdr:col>3</xdr:col>
      <xdr:colOff>762000</xdr:colOff>
      <xdr:row>29</xdr:row>
      <xdr:rowOff>352425</xdr:rowOff>
    </xdr:to>
    <xdr:grpSp>
      <xdr:nvGrpSpPr>
        <xdr:cNvPr id="81" name="グループ化 81"/>
        <xdr:cNvGrpSpPr>
          <a:grpSpLocks/>
        </xdr:cNvGrpSpPr>
      </xdr:nvGrpSpPr>
      <xdr:grpSpPr>
        <a:xfrm>
          <a:off x="5724525" y="9753600"/>
          <a:ext cx="723900" cy="314325"/>
          <a:chOff x="8670541" y="1818154"/>
          <a:chExt cx="1165973"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85"/>
        <xdr:cNvGrpSpPr>
          <a:grpSpLocks/>
        </xdr:cNvGrpSpPr>
      </xdr:nvGrpSpPr>
      <xdr:grpSpPr>
        <a:xfrm>
          <a:off x="12411075" y="2133600"/>
          <a:ext cx="723900" cy="314325"/>
          <a:chOff x="8670561" y="1818154"/>
          <a:chExt cx="1165972"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89"/>
        <xdr:cNvGrpSpPr>
          <a:grpSpLocks/>
        </xdr:cNvGrpSpPr>
      </xdr:nvGrpSpPr>
      <xdr:grpSpPr>
        <a:xfrm>
          <a:off x="12411075" y="2505075"/>
          <a:ext cx="723900" cy="323850"/>
          <a:chOff x="8670561" y="1818154"/>
          <a:chExt cx="1165972"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93"/>
        <xdr:cNvGrpSpPr>
          <a:grpSpLocks/>
        </xdr:cNvGrpSpPr>
      </xdr:nvGrpSpPr>
      <xdr:grpSpPr>
        <a:xfrm>
          <a:off x="12411075" y="2895600"/>
          <a:ext cx="723900" cy="314325"/>
          <a:chOff x="8670561" y="1818154"/>
          <a:chExt cx="1165972"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97"/>
        <xdr:cNvGrpSpPr>
          <a:grpSpLocks/>
        </xdr:cNvGrpSpPr>
      </xdr:nvGrpSpPr>
      <xdr:grpSpPr>
        <a:xfrm>
          <a:off x="12411075" y="3267075"/>
          <a:ext cx="723900" cy="323850"/>
          <a:chOff x="8670561" y="1818154"/>
          <a:chExt cx="1165972"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101"/>
        <xdr:cNvGrpSpPr>
          <a:grpSpLocks/>
        </xdr:cNvGrpSpPr>
      </xdr:nvGrpSpPr>
      <xdr:grpSpPr>
        <a:xfrm>
          <a:off x="12411075" y="3657600"/>
          <a:ext cx="723900" cy="314325"/>
          <a:chOff x="8670561" y="1818154"/>
          <a:chExt cx="1165972"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105"/>
        <xdr:cNvGrpSpPr>
          <a:grpSpLocks/>
        </xdr:cNvGrpSpPr>
      </xdr:nvGrpSpPr>
      <xdr:grpSpPr>
        <a:xfrm>
          <a:off x="12411075" y="4029075"/>
          <a:ext cx="723900" cy="323850"/>
          <a:chOff x="8670536" y="1818154"/>
          <a:chExt cx="1165972"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109"/>
        <xdr:cNvGrpSpPr>
          <a:grpSpLocks/>
        </xdr:cNvGrpSpPr>
      </xdr:nvGrpSpPr>
      <xdr:grpSpPr>
        <a:xfrm>
          <a:off x="12411075" y="4419600"/>
          <a:ext cx="723900" cy="314325"/>
          <a:chOff x="8670541" y="1818154"/>
          <a:chExt cx="1165973"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113"/>
        <xdr:cNvGrpSpPr>
          <a:grpSpLocks/>
        </xdr:cNvGrpSpPr>
      </xdr:nvGrpSpPr>
      <xdr:grpSpPr>
        <a:xfrm>
          <a:off x="12411075" y="4791075"/>
          <a:ext cx="723900" cy="323850"/>
          <a:chOff x="8670561" y="1818154"/>
          <a:chExt cx="1165972"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117"/>
        <xdr:cNvGrpSpPr>
          <a:grpSpLocks/>
        </xdr:cNvGrpSpPr>
      </xdr:nvGrpSpPr>
      <xdr:grpSpPr>
        <a:xfrm>
          <a:off x="12411075" y="5181600"/>
          <a:ext cx="723900" cy="314325"/>
          <a:chOff x="8670605" y="1818154"/>
          <a:chExt cx="1165971"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121"/>
        <xdr:cNvGrpSpPr>
          <a:grpSpLocks/>
        </xdr:cNvGrpSpPr>
      </xdr:nvGrpSpPr>
      <xdr:grpSpPr>
        <a:xfrm>
          <a:off x="12411075" y="5553075"/>
          <a:ext cx="723900" cy="323850"/>
          <a:chOff x="8670541" y="1818154"/>
          <a:chExt cx="1165973"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125"/>
        <xdr:cNvGrpSpPr>
          <a:grpSpLocks/>
        </xdr:cNvGrpSpPr>
      </xdr:nvGrpSpPr>
      <xdr:grpSpPr>
        <a:xfrm>
          <a:off x="12411075" y="5943600"/>
          <a:ext cx="723900" cy="314325"/>
          <a:chOff x="8670541" y="1818154"/>
          <a:chExt cx="1165973"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129"/>
        <xdr:cNvGrpSpPr>
          <a:grpSpLocks/>
        </xdr:cNvGrpSpPr>
      </xdr:nvGrpSpPr>
      <xdr:grpSpPr>
        <a:xfrm>
          <a:off x="12411075" y="6315075"/>
          <a:ext cx="723900" cy="323850"/>
          <a:chOff x="8670541" y="1818154"/>
          <a:chExt cx="1165973"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133"/>
        <xdr:cNvGrpSpPr>
          <a:grpSpLocks/>
        </xdr:cNvGrpSpPr>
      </xdr:nvGrpSpPr>
      <xdr:grpSpPr>
        <a:xfrm>
          <a:off x="12411075" y="6705600"/>
          <a:ext cx="723900" cy="314325"/>
          <a:chOff x="8670598" y="1818154"/>
          <a:chExt cx="1165971"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137"/>
        <xdr:cNvGrpSpPr>
          <a:grpSpLocks/>
        </xdr:cNvGrpSpPr>
      </xdr:nvGrpSpPr>
      <xdr:grpSpPr>
        <a:xfrm>
          <a:off x="12411075" y="7077075"/>
          <a:ext cx="723900" cy="323850"/>
          <a:chOff x="8670561" y="1818154"/>
          <a:chExt cx="1165972"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141"/>
        <xdr:cNvGrpSpPr>
          <a:grpSpLocks/>
        </xdr:cNvGrpSpPr>
      </xdr:nvGrpSpPr>
      <xdr:grpSpPr>
        <a:xfrm>
          <a:off x="12411075" y="7467600"/>
          <a:ext cx="723900" cy="314325"/>
          <a:chOff x="8670561" y="1818154"/>
          <a:chExt cx="1165972"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145"/>
        <xdr:cNvGrpSpPr>
          <a:grpSpLocks/>
        </xdr:cNvGrpSpPr>
      </xdr:nvGrpSpPr>
      <xdr:grpSpPr>
        <a:xfrm>
          <a:off x="12411075" y="7839075"/>
          <a:ext cx="723900" cy="323850"/>
          <a:chOff x="8670561" y="1818154"/>
          <a:chExt cx="1165972"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149"/>
        <xdr:cNvGrpSpPr>
          <a:grpSpLocks/>
        </xdr:cNvGrpSpPr>
      </xdr:nvGrpSpPr>
      <xdr:grpSpPr>
        <a:xfrm>
          <a:off x="12411075" y="8229600"/>
          <a:ext cx="723900" cy="314325"/>
          <a:chOff x="8670461"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153"/>
        <xdr:cNvGrpSpPr>
          <a:grpSpLocks/>
        </xdr:cNvGrpSpPr>
      </xdr:nvGrpSpPr>
      <xdr:grpSpPr>
        <a:xfrm>
          <a:off x="12411075" y="8601075"/>
          <a:ext cx="723900" cy="323850"/>
          <a:chOff x="8670570" y="1818154"/>
          <a:chExt cx="1165975"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157"/>
        <xdr:cNvGrpSpPr>
          <a:grpSpLocks/>
        </xdr:cNvGrpSpPr>
      </xdr:nvGrpSpPr>
      <xdr:grpSpPr>
        <a:xfrm>
          <a:off x="12411075" y="8991600"/>
          <a:ext cx="723900" cy="314325"/>
          <a:chOff x="8670598" y="1818154"/>
          <a:chExt cx="1165971"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161"/>
        <xdr:cNvGrpSpPr>
          <a:grpSpLocks/>
        </xdr:cNvGrpSpPr>
      </xdr:nvGrpSpPr>
      <xdr:grpSpPr>
        <a:xfrm>
          <a:off x="12411075" y="9363075"/>
          <a:ext cx="723900" cy="323850"/>
          <a:chOff x="8670561" y="1818154"/>
          <a:chExt cx="1165972"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165"/>
        <xdr:cNvGrpSpPr>
          <a:grpSpLocks/>
        </xdr:cNvGrpSpPr>
      </xdr:nvGrpSpPr>
      <xdr:grpSpPr>
        <a:xfrm>
          <a:off x="12411075" y="9753600"/>
          <a:ext cx="723900" cy="314325"/>
          <a:chOff x="8670570" y="1818154"/>
          <a:chExt cx="1165975"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72975" y="101727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7</xdr:col>
      <xdr:colOff>9525</xdr:colOff>
      <xdr:row>3</xdr:row>
      <xdr:rowOff>228600</xdr:rowOff>
    </xdr:from>
    <xdr:to>
      <xdr:col>8</xdr:col>
      <xdr:colOff>1228725</xdr:colOff>
      <xdr:row>5</xdr:row>
      <xdr:rowOff>38100</xdr:rowOff>
    </xdr:to>
    <xdr:sp macro="[0]!チェックボックスリセット">
      <xdr:nvSpPr>
        <xdr:cNvPr id="170" name="角丸四角形 7"/>
        <xdr:cNvSpPr>
          <a:spLocks/>
        </xdr:cNvSpPr>
      </xdr:nvSpPr>
      <xdr:spPr>
        <a:xfrm>
          <a:off x="6800850" y="1076325"/>
          <a:ext cx="1628775" cy="304800"/>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4933950</xdr:colOff>
      <xdr:row>30</xdr:row>
      <xdr:rowOff>266700</xdr:rowOff>
    </xdr:from>
    <xdr:to>
      <xdr:col>5</xdr:col>
      <xdr:colOff>238125</xdr:colOff>
      <xdr:row>31</xdr:row>
      <xdr:rowOff>333375</xdr:rowOff>
    </xdr:to>
    <xdr:sp macro="[0]!問22">
      <xdr:nvSpPr>
        <xdr:cNvPr id="171" name="角丸四角形 3">
          <a:hlinkClick r:id="rId2"/>
        </xdr:cNvPr>
        <xdr:cNvSpPr>
          <a:spLocks/>
        </xdr:cNvSpPr>
      </xdr:nvSpPr>
      <xdr:spPr>
        <a:xfrm>
          <a:off x="5448300" y="10363200"/>
          <a:ext cx="123825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危険敢行性　問</a:t>
          </a:r>
          <a:r>
            <a:rPr lang="en-US" cap="none" sz="1200" b="1" i="0" u="none" baseline="0">
              <a:solidFill>
                <a:srgbClr val="FFFFFF"/>
              </a:solidFill>
            </a:rPr>
            <a:t>№</a:t>
          </a:r>
          <a:r>
            <a:rPr lang="en-US" cap="none" sz="1200" b="1" i="0" u="none" baseline="0">
              <a:solidFill>
                <a:srgbClr val="FFFFFF"/>
              </a:solidFill>
            </a:rPr>
            <a:t>１へ</a:t>
          </a:r>
        </a:p>
      </xdr:txBody>
    </xdr:sp>
    <xdr:clientData/>
  </xdr:twoCellAnchor>
  <xdr:twoCellAnchor>
    <xdr:from>
      <xdr:col>8</xdr:col>
      <xdr:colOff>4867275</xdr:colOff>
      <xdr:row>30</xdr:row>
      <xdr:rowOff>276225</xdr:rowOff>
    </xdr:from>
    <xdr:to>
      <xdr:col>11</xdr:col>
      <xdr:colOff>238125</xdr:colOff>
      <xdr:row>31</xdr:row>
      <xdr:rowOff>342900</xdr:rowOff>
    </xdr:to>
    <xdr:sp macro="[0]!問22">
      <xdr:nvSpPr>
        <xdr:cNvPr id="172" name="角丸四角形 3">
          <a:hlinkClick r:id="rId3"/>
        </xdr:cNvPr>
        <xdr:cNvSpPr>
          <a:spLocks/>
        </xdr:cNvSpPr>
      </xdr:nvSpPr>
      <xdr:spPr>
        <a:xfrm>
          <a:off x="12068175" y="10372725"/>
          <a:ext cx="1304925"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危険感受性　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4886325</xdr:colOff>
      <xdr:row>32</xdr:row>
      <xdr:rowOff>266700</xdr:rowOff>
    </xdr:from>
    <xdr:to>
      <xdr:col>11</xdr:col>
      <xdr:colOff>238125</xdr:colOff>
      <xdr:row>33</xdr:row>
      <xdr:rowOff>342900</xdr:rowOff>
    </xdr:to>
    <xdr:sp macro="[0]!問22">
      <xdr:nvSpPr>
        <xdr:cNvPr id="173" name="角丸四角形 3">
          <a:hlinkClick r:id="rId4"/>
        </xdr:cNvPr>
        <xdr:cNvSpPr>
          <a:spLocks/>
        </xdr:cNvSpPr>
      </xdr:nvSpPr>
      <xdr:spPr>
        <a:xfrm>
          <a:off x="12087225" y="11049000"/>
          <a:ext cx="1285875"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762000</xdr:colOff>
      <xdr:row>9</xdr:row>
      <xdr:rowOff>352425</xdr:rowOff>
    </xdr:to>
    <xdr:grpSp>
      <xdr:nvGrpSpPr>
        <xdr:cNvPr id="1" name="グループ化 4"/>
        <xdr:cNvGrpSpPr>
          <a:grpSpLocks/>
        </xdr:cNvGrpSpPr>
      </xdr:nvGrpSpPr>
      <xdr:grpSpPr>
        <a:xfrm>
          <a:off x="5724525" y="1981200"/>
          <a:ext cx="723900" cy="314325"/>
          <a:chOff x="8670665" y="1818154"/>
          <a:chExt cx="1165968" cy="318248"/>
        </a:xfrm>
        <a:solidFill>
          <a:srgbClr val="FFFFFF"/>
        </a:solidFill>
      </xdr:grpSpPr>
    </xdr:grpSp>
    <xdr:clientData/>
  </xdr:twoCellAnchor>
  <xdr:twoCellAnchor>
    <xdr:from>
      <xdr:col>3</xdr:col>
      <xdr:colOff>38100</xdr:colOff>
      <xdr:row>10</xdr:row>
      <xdr:rowOff>28575</xdr:rowOff>
    </xdr:from>
    <xdr:to>
      <xdr:col>3</xdr:col>
      <xdr:colOff>762000</xdr:colOff>
      <xdr:row>10</xdr:row>
      <xdr:rowOff>342900</xdr:rowOff>
    </xdr:to>
    <xdr:grpSp>
      <xdr:nvGrpSpPr>
        <xdr:cNvPr id="5" name="グループ化 9"/>
        <xdr:cNvGrpSpPr>
          <a:grpSpLocks/>
        </xdr:cNvGrpSpPr>
      </xdr:nvGrpSpPr>
      <xdr:grpSpPr>
        <a:xfrm>
          <a:off x="5724525" y="2352675"/>
          <a:ext cx="723900" cy="323850"/>
          <a:chOff x="8670647" y="1818154"/>
          <a:chExt cx="1165968" cy="318248"/>
        </a:xfrm>
        <a:solidFill>
          <a:srgbClr val="FFFFFF"/>
        </a:solidFill>
      </xdr:grpSpPr>
    </xdr:grpSp>
    <xdr:clientData/>
  </xdr:twoCellAnchor>
  <xdr:twoCellAnchor>
    <xdr:from>
      <xdr:col>3</xdr:col>
      <xdr:colOff>38100</xdr:colOff>
      <xdr:row>11</xdr:row>
      <xdr:rowOff>38100</xdr:rowOff>
    </xdr:from>
    <xdr:to>
      <xdr:col>3</xdr:col>
      <xdr:colOff>762000</xdr:colOff>
      <xdr:row>11</xdr:row>
      <xdr:rowOff>352425</xdr:rowOff>
    </xdr:to>
    <xdr:grpSp>
      <xdr:nvGrpSpPr>
        <xdr:cNvPr id="9" name="グループ化 24"/>
        <xdr:cNvGrpSpPr>
          <a:grpSpLocks/>
        </xdr:cNvGrpSpPr>
      </xdr:nvGrpSpPr>
      <xdr:grpSpPr>
        <a:xfrm>
          <a:off x="5724525" y="2743200"/>
          <a:ext cx="723900" cy="314325"/>
          <a:chOff x="8670552" y="1818154"/>
          <a:chExt cx="1165972" cy="318248"/>
        </a:xfrm>
        <a:solidFill>
          <a:srgbClr val="FFFFFF"/>
        </a:solidFill>
      </xdr:grpSpPr>
    </xdr:grpSp>
    <xdr:clientData/>
  </xdr:twoCellAnchor>
  <xdr:twoCellAnchor>
    <xdr:from>
      <xdr:col>3</xdr:col>
      <xdr:colOff>38100</xdr:colOff>
      <xdr:row>12</xdr:row>
      <xdr:rowOff>28575</xdr:rowOff>
    </xdr:from>
    <xdr:to>
      <xdr:col>3</xdr:col>
      <xdr:colOff>762000</xdr:colOff>
      <xdr:row>12</xdr:row>
      <xdr:rowOff>342900</xdr:rowOff>
    </xdr:to>
    <xdr:grpSp>
      <xdr:nvGrpSpPr>
        <xdr:cNvPr id="13" name="グループ化 29"/>
        <xdr:cNvGrpSpPr>
          <a:grpSpLocks/>
        </xdr:cNvGrpSpPr>
      </xdr:nvGrpSpPr>
      <xdr:grpSpPr>
        <a:xfrm>
          <a:off x="5724525" y="3114675"/>
          <a:ext cx="723900" cy="323850"/>
          <a:chOff x="8670552" y="1818154"/>
          <a:chExt cx="1165972" cy="318248"/>
        </a:xfrm>
        <a:solidFill>
          <a:srgbClr val="FFFFFF"/>
        </a:solidFill>
      </xdr:grpSpPr>
    </xdr:grpSp>
    <xdr:clientData/>
  </xdr:twoCellAnchor>
  <xdr:twoCellAnchor>
    <xdr:from>
      <xdr:col>3</xdr:col>
      <xdr:colOff>38100</xdr:colOff>
      <xdr:row>13</xdr:row>
      <xdr:rowOff>38100</xdr:rowOff>
    </xdr:from>
    <xdr:to>
      <xdr:col>3</xdr:col>
      <xdr:colOff>762000</xdr:colOff>
      <xdr:row>13</xdr:row>
      <xdr:rowOff>352425</xdr:rowOff>
    </xdr:to>
    <xdr:grpSp>
      <xdr:nvGrpSpPr>
        <xdr:cNvPr id="17" name="グループ化 34"/>
        <xdr:cNvGrpSpPr>
          <a:grpSpLocks/>
        </xdr:cNvGrpSpPr>
      </xdr:nvGrpSpPr>
      <xdr:grpSpPr>
        <a:xfrm>
          <a:off x="5724525" y="3505200"/>
          <a:ext cx="723900" cy="314325"/>
          <a:chOff x="8670552" y="1818154"/>
          <a:chExt cx="1165972" cy="318248"/>
        </a:xfrm>
        <a:solidFill>
          <a:srgbClr val="FFFFFF"/>
        </a:solidFill>
      </xdr:grpSpPr>
    </xdr:grpSp>
    <xdr:clientData/>
  </xdr:twoCellAnchor>
  <xdr:twoCellAnchor>
    <xdr:from>
      <xdr:col>3</xdr:col>
      <xdr:colOff>38100</xdr:colOff>
      <xdr:row>14</xdr:row>
      <xdr:rowOff>28575</xdr:rowOff>
    </xdr:from>
    <xdr:to>
      <xdr:col>3</xdr:col>
      <xdr:colOff>762000</xdr:colOff>
      <xdr:row>14</xdr:row>
      <xdr:rowOff>342900</xdr:rowOff>
    </xdr:to>
    <xdr:grpSp>
      <xdr:nvGrpSpPr>
        <xdr:cNvPr id="21" name="グループ化 39"/>
        <xdr:cNvGrpSpPr>
          <a:grpSpLocks/>
        </xdr:cNvGrpSpPr>
      </xdr:nvGrpSpPr>
      <xdr:grpSpPr>
        <a:xfrm>
          <a:off x="5724525" y="3876675"/>
          <a:ext cx="723900" cy="323850"/>
          <a:chOff x="8670601" y="1818154"/>
          <a:chExt cx="1165971" cy="318248"/>
        </a:xfrm>
        <a:solidFill>
          <a:srgbClr val="FFFFFF"/>
        </a:solidFill>
      </xdr:grpSpPr>
    </xdr:grpSp>
    <xdr:clientData/>
  </xdr:twoCellAnchor>
  <xdr:twoCellAnchor>
    <xdr:from>
      <xdr:col>3</xdr:col>
      <xdr:colOff>38100</xdr:colOff>
      <xdr:row>15</xdr:row>
      <xdr:rowOff>38100</xdr:rowOff>
    </xdr:from>
    <xdr:to>
      <xdr:col>3</xdr:col>
      <xdr:colOff>762000</xdr:colOff>
      <xdr:row>15</xdr:row>
      <xdr:rowOff>352425</xdr:rowOff>
    </xdr:to>
    <xdr:grpSp>
      <xdr:nvGrpSpPr>
        <xdr:cNvPr id="25" name="グループ化 44"/>
        <xdr:cNvGrpSpPr>
          <a:grpSpLocks/>
        </xdr:cNvGrpSpPr>
      </xdr:nvGrpSpPr>
      <xdr:grpSpPr>
        <a:xfrm>
          <a:off x="5724525" y="4267200"/>
          <a:ext cx="723900" cy="314325"/>
          <a:chOff x="8670553" y="1818154"/>
          <a:chExt cx="1165972" cy="318248"/>
        </a:xfrm>
        <a:solidFill>
          <a:srgbClr val="FFFFFF"/>
        </a:solidFill>
      </xdr:grpSpPr>
    </xdr:grpSp>
    <xdr:clientData/>
  </xdr:twoCellAnchor>
  <xdr:twoCellAnchor>
    <xdr:from>
      <xdr:col>3</xdr:col>
      <xdr:colOff>38100</xdr:colOff>
      <xdr:row>16</xdr:row>
      <xdr:rowOff>28575</xdr:rowOff>
    </xdr:from>
    <xdr:to>
      <xdr:col>3</xdr:col>
      <xdr:colOff>762000</xdr:colOff>
      <xdr:row>16</xdr:row>
      <xdr:rowOff>342900</xdr:rowOff>
    </xdr:to>
    <xdr:grpSp>
      <xdr:nvGrpSpPr>
        <xdr:cNvPr id="29" name="グループ化 49"/>
        <xdr:cNvGrpSpPr>
          <a:grpSpLocks/>
        </xdr:cNvGrpSpPr>
      </xdr:nvGrpSpPr>
      <xdr:grpSpPr>
        <a:xfrm>
          <a:off x="5724525" y="4638675"/>
          <a:ext cx="723900" cy="323850"/>
          <a:chOff x="8670553" y="1818154"/>
          <a:chExt cx="1165972" cy="318248"/>
        </a:xfrm>
        <a:solidFill>
          <a:srgbClr val="FFFFFF"/>
        </a:solidFill>
      </xdr:grpSpPr>
    </xdr:grpSp>
    <xdr:clientData/>
  </xdr:twoCellAnchor>
  <xdr:twoCellAnchor>
    <xdr:from>
      <xdr:col>3</xdr:col>
      <xdr:colOff>38100</xdr:colOff>
      <xdr:row>17</xdr:row>
      <xdr:rowOff>38100</xdr:rowOff>
    </xdr:from>
    <xdr:to>
      <xdr:col>3</xdr:col>
      <xdr:colOff>762000</xdr:colOff>
      <xdr:row>17</xdr:row>
      <xdr:rowOff>352425</xdr:rowOff>
    </xdr:to>
    <xdr:grpSp>
      <xdr:nvGrpSpPr>
        <xdr:cNvPr id="33" name="グループ化 54"/>
        <xdr:cNvGrpSpPr>
          <a:grpSpLocks/>
        </xdr:cNvGrpSpPr>
      </xdr:nvGrpSpPr>
      <xdr:grpSpPr>
        <a:xfrm>
          <a:off x="5724525" y="5029200"/>
          <a:ext cx="723900" cy="314325"/>
          <a:chOff x="8670552" y="1818154"/>
          <a:chExt cx="1165972" cy="318248"/>
        </a:xfrm>
        <a:solidFill>
          <a:srgbClr val="FFFFFF"/>
        </a:solidFill>
      </xdr:grpSpPr>
    </xdr:grpSp>
    <xdr:clientData/>
  </xdr:twoCellAnchor>
  <xdr:twoCellAnchor>
    <xdr:from>
      <xdr:col>3</xdr:col>
      <xdr:colOff>38100</xdr:colOff>
      <xdr:row>18</xdr:row>
      <xdr:rowOff>28575</xdr:rowOff>
    </xdr:from>
    <xdr:to>
      <xdr:col>3</xdr:col>
      <xdr:colOff>762000</xdr:colOff>
      <xdr:row>18</xdr:row>
      <xdr:rowOff>342900</xdr:rowOff>
    </xdr:to>
    <xdr:grpSp>
      <xdr:nvGrpSpPr>
        <xdr:cNvPr id="37" name="グループ化 59"/>
        <xdr:cNvGrpSpPr>
          <a:grpSpLocks/>
        </xdr:cNvGrpSpPr>
      </xdr:nvGrpSpPr>
      <xdr:grpSpPr>
        <a:xfrm>
          <a:off x="5724525" y="5400675"/>
          <a:ext cx="723900" cy="323850"/>
          <a:chOff x="8670552" y="1818154"/>
          <a:chExt cx="1165972" cy="318248"/>
        </a:xfrm>
        <a:solidFill>
          <a:srgbClr val="FFFFFF"/>
        </a:solidFill>
      </xdr:grpSpPr>
    </xdr:grpSp>
    <xdr:clientData/>
  </xdr:twoCellAnchor>
  <xdr:twoCellAnchor>
    <xdr:from>
      <xdr:col>3</xdr:col>
      <xdr:colOff>38100</xdr:colOff>
      <xdr:row>19</xdr:row>
      <xdr:rowOff>38100</xdr:rowOff>
    </xdr:from>
    <xdr:to>
      <xdr:col>3</xdr:col>
      <xdr:colOff>762000</xdr:colOff>
      <xdr:row>19</xdr:row>
      <xdr:rowOff>352425</xdr:rowOff>
    </xdr:to>
    <xdr:grpSp>
      <xdr:nvGrpSpPr>
        <xdr:cNvPr id="41" name="グループ化 64"/>
        <xdr:cNvGrpSpPr>
          <a:grpSpLocks/>
        </xdr:cNvGrpSpPr>
      </xdr:nvGrpSpPr>
      <xdr:grpSpPr>
        <a:xfrm>
          <a:off x="5724525" y="5791200"/>
          <a:ext cx="723900" cy="314325"/>
          <a:chOff x="8670601" y="1818154"/>
          <a:chExt cx="1165971" cy="318248"/>
        </a:xfrm>
        <a:solidFill>
          <a:srgbClr val="FFFFFF"/>
        </a:solidFill>
      </xdr:grpSpPr>
    </xdr:grpSp>
    <xdr:clientData/>
  </xdr:twoCellAnchor>
  <xdr:twoCellAnchor>
    <xdr:from>
      <xdr:col>3</xdr:col>
      <xdr:colOff>38100</xdr:colOff>
      <xdr:row>20</xdr:row>
      <xdr:rowOff>28575</xdr:rowOff>
    </xdr:from>
    <xdr:to>
      <xdr:col>3</xdr:col>
      <xdr:colOff>762000</xdr:colOff>
      <xdr:row>20</xdr:row>
      <xdr:rowOff>342900</xdr:rowOff>
    </xdr:to>
    <xdr:grpSp>
      <xdr:nvGrpSpPr>
        <xdr:cNvPr id="45" name="グループ化 69"/>
        <xdr:cNvGrpSpPr>
          <a:grpSpLocks/>
        </xdr:cNvGrpSpPr>
      </xdr:nvGrpSpPr>
      <xdr:grpSpPr>
        <a:xfrm>
          <a:off x="5724525" y="6162675"/>
          <a:ext cx="723900" cy="323850"/>
          <a:chOff x="8670545" y="1818154"/>
          <a:chExt cx="1165975" cy="318248"/>
        </a:xfrm>
        <a:solidFill>
          <a:srgbClr val="FFFFFF"/>
        </a:solidFill>
      </xdr:grpSpPr>
    </xdr:grpSp>
    <xdr:clientData/>
  </xdr:twoCellAnchor>
  <xdr:twoCellAnchor>
    <xdr:from>
      <xdr:col>3</xdr:col>
      <xdr:colOff>38100</xdr:colOff>
      <xdr:row>21</xdr:row>
      <xdr:rowOff>38100</xdr:rowOff>
    </xdr:from>
    <xdr:to>
      <xdr:col>3</xdr:col>
      <xdr:colOff>762000</xdr:colOff>
      <xdr:row>21</xdr:row>
      <xdr:rowOff>352425</xdr:rowOff>
    </xdr:to>
    <xdr:grpSp>
      <xdr:nvGrpSpPr>
        <xdr:cNvPr id="49" name="グループ化 74"/>
        <xdr:cNvGrpSpPr>
          <a:grpSpLocks/>
        </xdr:cNvGrpSpPr>
      </xdr:nvGrpSpPr>
      <xdr:grpSpPr>
        <a:xfrm>
          <a:off x="5724525" y="6553200"/>
          <a:ext cx="723900" cy="314325"/>
          <a:chOff x="8670552" y="1818154"/>
          <a:chExt cx="1165972" cy="318248"/>
        </a:xfrm>
        <a:solidFill>
          <a:srgbClr val="FFFFFF"/>
        </a:solidFill>
      </xdr:grpSpPr>
    </xdr:grpSp>
    <xdr:clientData/>
  </xdr:twoCellAnchor>
  <xdr:twoCellAnchor>
    <xdr:from>
      <xdr:col>3</xdr:col>
      <xdr:colOff>38100</xdr:colOff>
      <xdr:row>22</xdr:row>
      <xdr:rowOff>28575</xdr:rowOff>
    </xdr:from>
    <xdr:to>
      <xdr:col>3</xdr:col>
      <xdr:colOff>762000</xdr:colOff>
      <xdr:row>22</xdr:row>
      <xdr:rowOff>342900</xdr:rowOff>
    </xdr:to>
    <xdr:grpSp>
      <xdr:nvGrpSpPr>
        <xdr:cNvPr id="53" name="グループ化 79"/>
        <xdr:cNvGrpSpPr>
          <a:grpSpLocks/>
        </xdr:cNvGrpSpPr>
      </xdr:nvGrpSpPr>
      <xdr:grpSpPr>
        <a:xfrm>
          <a:off x="5724525" y="6924675"/>
          <a:ext cx="723900" cy="323850"/>
          <a:chOff x="8670552" y="1818154"/>
          <a:chExt cx="1165972" cy="318248"/>
        </a:xfrm>
        <a:solidFill>
          <a:srgbClr val="FFFFFF"/>
        </a:solidFill>
      </xdr:grpSpPr>
    </xdr:grpSp>
    <xdr:clientData/>
  </xdr:twoCellAnchor>
  <xdr:twoCellAnchor>
    <xdr:from>
      <xdr:col>3</xdr:col>
      <xdr:colOff>38100</xdr:colOff>
      <xdr:row>23</xdr:row>
      <xdr:rowOff>38100</xdr:rowOff>
    </xdr:from>
    <xdr:to>
      <xdr:col>3</xdr:col>
      <xdr:colOff>762000</xdr:colOff>
      <xdr:row>23</xdr:row>
      <xdr:rowOff>352425</xdr:rowOff>
    </xdr:to>
    <xdr:grpSp>
      <xdr:nvGrpSpPr>
        <xdr:cNvPr id="57" name="グループ化 84"/>
        <xdr:cNvGrpSpPr>
          <a:grpSpLocks/>
        </xdr:cNvGrpSpPr>
      </xdr:nvGrpSpPr>
      <xdr:grpSpPr>
        <a:xfrm>
          <a:off x="5724525" y="7315200"/>
          <a:ext cx="723900" cy="314325"/>
          <a:chOff x="8670552" y="1818154"/>
          <a:chExt cx="1165972" cy="318248"/>
        </a:xfrm>
        <a:solidFill>
          <a:srgbClr val="FFFFFF"/>
        </a:solidFill>
      </xdr:grpSpPr>
    </xdr:grpSp>
    <xdr:clientData/>
  </xdr:twoCellAnchor>
  <xdr:twoCellAnchor>
    <xdr:from>
      <xdr:col>3</xdr:col>
      <xdr:colOff>38100</xdr:colOff>
      <xdr:row>24</xdr:row>
      <xdr:rowOff>28575</xdr:rowOff>
    </xdr:from>
    <xdr:to>
      <xdr:col>3</xdr:col>
      <xdr:colOff>762000</xdr:colOff>
      <xdr:row>24</xdr:row>
      <xdr:rowOff>342900</xdr:rowOff>
    </xdr:to>
    <xdr:grpSp>
      <xdr:nvGrpSpPr>
        <xdr:cNvPr id="61" name="グループ化 89"/>
        <xdr:cNvGrpSpPr>
          <a:grpSpLocks/>
        </xdr:cNvGrpSpPr>
      </xdr:nvGrpSpPr>
      <xdr:grpSpPr>
        <a:xfrm>
          <a:off x="5724525" y="7686675"/>
          <a:ext cx="723900" cy="323850"/>
          <a:chOff x="8670553" y="1818154"/>
          <a:chExt cx="1165972" cy="318248"/>
        </a:xfrm>
        <a:solidFill>
          <a:srgbClr val="FFFFFF"/>
        </a:solidFill>
      </xdr:grpSpPr>
    </xdr:grpSp>
    <xdr:clientData/>
  </xdr:twoCellAnchor>
  <xdr:twoCellAnchor>
    <xdr:from>
      <xdr:col>3</xdr:col>
      <xdr:colOff>38100</xdr:colOff>
      <xdr:row>25</xdr:row>
      <xdr:rowOff>38100</xdr:rowOff>
    </xdr:from>
    <xdr:to>
      <xdr:col>3</xdr:col>
      <xdr:colOff>762000</xdr:colOff>
      <xdr:row>25</xdr:row>
      <xdr:rowOff>352425</xdr:rowOff>
    </xdr:to>
    <xdr:grpSp>
      <xdr:nvGrpSpPr>
        <xdr:cNvPr id="65" name="グループ化 94"/>
        <xdr:cNvGrpSpPr>
          <a:grpSpLocks/>
        </xdr:cNvGrpSpPr>
      </xdr:nvGrpSpPr>
      <xdr:grpSpPr>
        <a:xfrm>
          <a:off x="5724525" y="8077200"/>
          <a:ext cx="723900" cy="314325"/>
          <a:chOff x="8670495" y="1818154"/>
          <a:chExt cx="1165976" cy="318248"/>
        </a:xfrm>
        <a:solidFill>
          <a:srgbClr val="FFFFFF"/>
        </a:solidFill>
      </xdr:grpSpPr>
    </xdr:grpSp>
    <xdr:clientData/>
  </xdr:twoCellAnchor>
  <xdr:twoCellAnchor>
    <xdr:from>
      <xdr:col>3</xdr:col>
      <xdr:colOff>38100</xdr:colOff>
      <xdr:row>26</xdr:row>
      <xdr:rowOff>28575</xdr:rowOff>
    </xdr:from>
    <xdr:to>
      <xdr:col>3</xdr:col>
      <xdr:colOff>762000</xdr:colOff>
      <xdr:row>26</xdr:row>
      <xdr:rowOff>342900</xdr:rowOff>
    </xdr:to>
    <xdr:grpSp>
      <xdr:nvGrpSpPr>
        <xdr:cNvPr id="69" name="グループ化 99"/>
        <xdr:cNvGrpSpPr>
          <a:grpSpLocks/>
        </xdr:cNvGrpSpPr>
      </xdr:nvGrpSpPr>
      <xdr:grpSpPr>
        <a:xfrm>
          <a:off x="5724525" y="8448675"/>
          <a:ext cx="723900" cy="323850"/>
          <a:chOff x="8670553" y="1818154"/>
          <a:chExt cx="1165972" cy="318248"/>
        </a:xfrm>
        <a:solidFill>
          <a:srgbClr val="FFFFFF"/>
        </a:solidFill>
      </xdr:grpSpPr>
    </xdr:grpSp>
    <xdr:clientData/>
  </xdr:twoCellAnchor>
  <xdr:twoCellAnchor>
    <xdr:from>
      <xdr:col>3</xdr:col>
      <xdr:colOff>38100</xdr:colOff>
      <xdr:row>27</xdr:row>
      <xdr:rowOff>38100</xdr:rowOff>
    </xdr:from>
    <xdr:to>
      <xdr:col>3</xdr:col>
      <xdr:colOff>762000</xdr:colOff>
      <xdr:row>27</xdr:row>
      <xdr:rowOff>352425</xdr:rowOff>
    </xdr:to>
    <xdr:grpSp>
      <xdr:nvGrpSpPr>
        <xdr:cNvPr id="73" name="グループ化 104"/>
        <xdr:cNvGrpSpPr>
          <a:grpSpLocks/>
        </xdr:cNvGrpSpPr>
      </xdr:nvGrpSpPr>
      <xdr:grpSpPr>
        <a:xfrm>
          <a:off x="5724525" y="8839200"/>
          <a:ext cx="723900" cy="314325"/>
          <a:chOff x="8670615" y="1818154"/>
          <a:chExt cx="1165972" cy="318248"/>
        </a:xfrm>
        <a:solidFill>
          <a:srgbClr val="FFFFFF"/>
        </a:solidFill>
      </xdr:grpSpPr>
    </xdr:grpSp>
    <xdr:clientData/>
  </xdr:twoCellAnchor>
  <xdr:twoCellAnchor>
    <xdr:from>
      <xdr:col>3</xdr:col>
      <xdr:colOff>38100</xdr:colOff>
      <xdr:row>28</xdr:row>
      <xdr:rowOff>28575</xdr:rowOff>
    </xdr:from>
    <xdr:to>
      <xdr:col>3</xdr:col>
      <xdr:colOff>762000</xdr:colOff>
      <xdr:row>28</xdr:row>
      <xdr:rowOff>342900</xdr:rowOff>
    </xdr:to>
    <xdr:grpSp>
      <xdr:nvGrpSpPr>
        <xdr:cNvPr id="77" name="グループ化 109"/>
        <xdr:cNvGrpSpPr>
          <a:grpSpLocks/>
        </xdr:cNvGrpSpPr>
      </xdr:nvGrpSpPr>
      <xdr:grpSpPr>
        <a:xfrm>
          <a:off x="5724525" y="9210675"/>
          <a:ext cx="723900" cy="323850"/>
          <a:chOff x="8670615" y="1818154"/>
          <a:chExt cx="1165972" cy="318248"/>
        </a:xfrm>
        <a:solidFill>
          <a:srgbClr val="FFFFFF"/>
        </a:solidFill>
      </xdr:grpSpPr>
    </xdr:grpSp>
    <xdr:clientData/>
  </xdr:twoCellAnchor>
  <xdr:twoCellAnchor>
    <xdr:from>
      <xdr:col>3</xdr:col>
      <xdr:colOff>38100</xdr:colOff>
      <xdr:row>29</xdr:row>
      <xdr:rowOff>38100</xdr:rowOff>
    </xdr:from>
    <xdr:to>
      <xdr:col>3</xdr:col>
      <xdr:colOff>762000</xdr:colOff>
      <xdr:row>29</xdr:row>
      <xdr:rowOff>352425</xdr:rowOff>
    </xdr:to>
    <xdr:grpSp>
      <xdr:nvGrpSpPr>
        <xdr:cNvPr id="81" name="グループ化 114"/>
        <xdr:cNvGrpSpPr>
          <a:grpSpLocks/>
        </xdr:cNvGrpSpPr>
      </xdr:nvGrpSpPr>
      <xdr:grpSpPr>
        <a:xfrm>
          <a:off x="5724525" y="9601200"/>
          <a:ext cx="723900" cy="314325"/>
          <a:chOff x="8670553" y="1818154"/>
          <a:chExt cx="1165972"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227"/>
        <xdr:cNvGrpSpPr>
          <a:grpSpLocks/>
        </xdr:cNvGrpSpPr>
      </xdr:nvGrpSpPr>
      <xdr:grpSpPr>
        <a:xfrm>
          <a:off x="12411075" y="1981200"/>
          <a:ext cx="723900" cy="314325"/>
          <a:chOff x="8670552" y="1818154"/>
          <a:chExt cx="1165972"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232"/>
        <xdr:cNvGrpSpPr>
          <a:grpSpLocks/>
        </xdr:cNvGrpSpPr>
      </xdr:nvGrpSpPr>
      <xdr:grpSpPr>
        <a:xfrm>
          <a:off x="12411075" y="2352675"/>
          <a:ext cx="723900" cy="323850"/>
          <a:chOff x="8670552" y="1818154"/>
          <a:chExt cx="1165972"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237"/>
        <xdr:cNvGrpSpPr>
          <a:grpSpLocks/>
        </xdr:cNvGrpSpPr>
      </xdr:nvGrpSpPr>
      <xdr:grpSpPr>
        <a:xfrm>
          <a:off x="12411075" y="2743200"/>
          <a:ext cx="723900" cy="314325"/>
          <a:chOff x="8670552" y="1818154"/>
          <a:chExt cx="1165972"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242"/>
        <xdr:cNvGrpSpPr>
          <a:grpSpLocks/>
        </xdr:cNvGrpSpPr>
      </xdr:nvGrpSpPr>
      <xdr:grpSpPr>
        <a:xfrm>
          <a:off x="12411075" y="3114675"/>
          <a:ext cx="723900" cy="323850"/>
          <a:chOff x="8670552" y="1818154"/>
          <a:chExt cx="1165972"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247"/>
        <xdr:cNvGrpSpPr>
          <a:grpSpLocks/>
        </xdr:cNvGrpSpPr>
      </xdr:nvGrpSpPr>
      <xdr:grpSpPr>
        <a:xfrm>
          <a:off x="12411075" y="3505200"/>
          <a:ext cx="723900" cy="314325"/>
          <a:chOff x="8670552" y="1818154"/>
          <a:chExt cx="1165972"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252"/>
        <xdr:cNvGrpSpPr>
          <a:grpSpLocks/>
        </xdr:cNvGrpSpPr>
      </xdr:nvGrpSpPr>
      <xdr:grpSpPr>
        <a:xfrm>
          <a:off x="12411075" y="3876675"/>
          <a:ext cx="723900" cy="323850"/>
          <a:chOff x="8670547" y="1818154"/>
          <a:chExt cx="1165973"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257"/>
        <xdr:cNvGrpSpPr>
          <a:grpSpLocks/>
        </xdr:cNvGrpSpPr>
      </xdr:nvGrpSpPr>
      <xdr:grpSpPr>
        <a:xfrm>
          <a:off x="12411075" y="4267200"/>
          <a:ext cx="723900" cy="314325"/>
          <a:chOff x="8670553" y="1818154"/>
          <a:chExt cx="1165972"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262"/>
        <xdr:cNvGrpSpPr>
          <a:grpSpLocks/>
        </xdr:cNvGrpSpPr>
      </xdr:nvGrpSpPr>
      <xdr:grpSpPr>
        <a:xfrm>
          <a:off x="12411075" y="4638675"/>
          <a:ext cx="723900" cy="323850"/>
          <a:chOff x="8670552" y="1818154"/>
          <a:chExt cx="1165972"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267"/>
        <xdr:cNvGrpSpPr>
          <a:grpSpLocks/>
        </xdr:cNvGrpSpPr>
      </xdr:nvGrpSpPr>
      <xdr:grpSpPr>
        <a:xfrm>
          <a:off x="12411075" y="5029200"/>
          <a:ext cx="723900" cy="314325"/>
          <a:chOff x="8670601" y="1818154"/>
          <a:chExt cx="1165971"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272"/>
        <xdr:cNvGrpSpPr>
          <a:grpSpLocks/>
        </xdr:cNvGrpSpPr>
      </xdr:nvGrpSpPr>
      <xdr:grpSpPr>
        <a:xfrm>
          <a:off x="12411075" y="5400675"/>
          <a:ext cx="723900" cy="323850"/>
          <a:chOff x="8670553" y="1818154"/>
          <a:chExt cx="1165972"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277"/>
        <xdr:cNvGrpSpPr>
          <a:grpSpLocks/>
        </xdr:cNvGrpSpPr>
      </xdr:nvGrpSpPr>
      <xdr:grpSpPr>
        <a:xfrm>
          <a:off x="12411075" y="5791200"/>
          <a:ext cx="723900" cy="314325"/>
          <a:chOff x="8670553" y="1818154"/>
          <a:chExt cx="1165972"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282"/>
        <xdr:cNvGrpSpPr>
          <a:grpSpLocks/>
        </xdr:cNvGrpSpPr>
      </xdr:nvGrpSpPr>
      <xdr:grpSpPr>
        <a:xfrm>
          <a:off x="12411075" y="6162675"/>
          <a:ext cx="723900" cy="323850"/>
          <a:chOff x="8670553" y="1818154"/>
          <a:chExt cx="1165972"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287"/>
        <xdr:cNvGrpSpPr>
          <a:grpSpLocks/>
        </xdr:cNvGrpSpPr>
      </xdr:nvGrpSpPr>
      <xdr:grpSpPr>
        <a:xfrm>
          <a:off x="12411075" y="6553200"/>
          <a:ext cx="723900" cy="314325"/>
          <a:chOff x="8670615" y="1818154"/>
          <a:chExt cx="1165972"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292"/>
        <xdr:cNvGrpSpPr>
          <a:grpSpLocks/>
        </xdr:cNvGrpSpPr>
      </xdr:nvGrpSpPr>
      <xdr:grpSpPr>
        <a:xfrm>
          <a:off x="12411075" y="6924675"/>
          <a:ext cx="723900" cy="323850"/>
          <a:chOff x="8670552" y="1818154"/>
          <a:chExt cx="1165972"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297"/>
        <xdr:cNvGrpSpPr>
          <a:grpSpLocks/>
        </xdr:cNvGrpSpPr>
      </xdr:nvGrpSpPr>
      <xdr:grpSpPr>
        <a:xfrm>
          <a:off x="12411075" y="7315200"/>
          <a:ext cx="723900" cy="314325"/>
          <a:chOff x="8670552" y="1818154"/>
          <a:chExt cx="1165972"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302"/>
        <xdr:cNvGrpSpPr>
          <a:grpSpLocks/>
        </xdr:cNvGrpSpPr>
      </xdr:nvGrpSpPr>
      <xdr:grpSpPr>
        <a:xfrm>
          <a:off x="12411075" y="7686675"/>
          <a:ext cx="723900" cy="323850"/>
          <a:chOff x="8670552" y="1818154"/>
          <a:chExt cx="1165972"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307"/>
        <xdr:cNvGrpSpPr>
          <a:grpSpLocks/>
        </xdr:cNvGrpSpPr>
      </xdr:nvGrpSpPr>
      <xdr:grpSpPr>
        <a:xfrm>
          <a:off x="12411075" y="8077200"/>
          <a:ext cx="723900" cy="314325"/>
          <a:chOff x="8670448"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312"/>
        <xdr:cNvGrpSpPr>
          <a:grpSpLocks/>
        </xdr:cNvGrpSpPr>
      </xdr:nvGrpSpPr>
      <xdr:grpSpPr>
        <a:xfrm>
          <a:off x="12411075" y="8448675"/>
          <a:ext cx="723900" cy="323850"/>
          <a:chOff x="8670544" y="1818154"/>
          <a:chExt cx="1165975"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317"/>
        <xdr:cNvGrpSpPr>
          <a:grpSpLocks/>
        </xdr:cNvGrpSpPr>
      </xdr:nvGrpSpPr>
      <xdr:grpSpPr>
        <a:xfrm>
          <a:off x="12411075" y="8839200"/>
          <a:ext cx="723900" cy="314325"/>
          <a:chOff x="8670615" y="1818154"/>
          <a:chExt cx="1165972"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322"/>
        <xdr:cNvGrpSpPr>
          <a:grpSpLocks/>
        </xdr:cNvGrpSpPr>
      </xdr:nvGrpSpPr>
      <xdr:grpSpPr>
        <a:xfrm>
          <a:off x="12411075" y="9210675"/>
          <a:ext cx="723900" cy="323850"/>
          <a:chOff x="8670552" y="1818154"/>
          <a:chExt cx="1165972"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327"/>
        <xdr:cNvGrpSpPr>
          <a:grpSpLocks/>
        </xdr:cNvGrpSpPr>
      </xdr:nvGrpSpPr>
      <xdr:grpSpPr>
        <a:xfrm>
          <a:off x="12411075" y="9601200"/>
          <a:ext cx="723900" cy="314325"/>
          <a:chOff x="8670544" y="1818154"/>
          <a:chExt cx="1165975"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72975" y="100203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7</xdr:col>
      <xdr:colOff>409575</xdr:colOff>
      <xdr:row>3</xdr:row>
      <xdr:rowOff>190500</xdr:rowOff>
    </xdr:from>
    <xdr:to>
      <xdr:col>8</xdr:col>
      <xdr:colOff>1628775</xdr:colOff>
      <xdr:row>4</xdr:row>
      <xdr:rowOff>247650</xdr:rowOff>
    </xdr:to>
    <xdr:sp macro="[0]!チェックボックスリセット">
      <xdr:nvSpPr>
        <xdr:cNvPr id="170" name="角丸四角形 7"/>
        <xdr:cNvSpPr>
          <a:spLocks/>
        </xdr:cNvSpPr>
      </xdr:nvSpPr>
      <xdr:spPr>
        <a:xfrm>
          <a:off x="7200900" y="1038225"/>
          <a:ext cx="1628775" cy="304800"/>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5029200</xdr:colOff>
      <xdr:row>30</xdr:row>
      <xdr:rowOff>47625</xdr:rowOff>
    </xdr:from>
    <xdr:to>
      <xdr:col>5</xdr:col>
      <xdr:colOff>238125</xdr:colOff>
      <xdr:row>31</xdr:row>
      <xdr:rowOff>123825</xdr:rowOff>
    </xdr:to>
    <xdr:sp macro="[0]!問22">
      <xdr:nvSpPr>
        <xdr:cNvPr id="171" name="角丸四角形 3">
          <a:hlinkClick r:id="rId2"/>
        </xdr:cNvPr>
        <xdr:cNvSpPr>
          <a:spLocks/>
        </xdr:cNvSpPr>
      </xdr:nvSpPr>
      <xdr:spPr>
        <a:xfrm>
          <a:off x="55435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22</a:t>
          </a:r>
          <a:r>
            <a:rPr lang="en-US" cap="none" sz="1200" b="1" i="0" u="none" baseline="0">
              <a:solidFill>
                <a:srgbClr val="FFFFFF"/>
              </a:solidFill>
            </a:rPr>
            <a:t>へ</a:t>
          </a:r>
        </a:p>
      </xdr:txBody>
    </xdr:sp>
    <xdr:clientData/>
  </xdr:twoCellAnchor>
  <xdr:twoCellAnchor>
    <xdr:from>
      <xdr:col>8</xdr:col>
      <xdr:colOff>5048250</xdr:colOff>
      <xdr:row>30</xdr:row>
      <xdr:rowOff>47625</xdr:rowOff>
    </xdr:from>
    <xdr:to>
      <xdr:col>12</xdr:col>
      <xdr:colOff>19050</xdr:colOff>
      <xdr:row>31</xdr:row>
      <xdr:rowOff>123825</xdr:rowOff>
    </xdr:to>
    <xdr:sp macro="[0]!問22">
      <xdr:nvSpPr>
        <xdr:cNvPr id="172" name="角丸四角形 3">
          <a:hlinkClick r:id="rId3"/>
        </xdr:cNvPr>
        <xdr:cNvSpPr>
          <a:spLocks/>
        </xdr:cNvSpPr>
      </xdr:nvSpPr>
      <xdr:spPr>
        <a:xfrm>
          <a:off x="122491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5048250</xdr:colOff>
      <xdr:row>31</xdr:row>
      <xdr:rowOff>209550</xdr:rowOff>
    </xdr:from>
    <xdr:to>
      <xdr:col>12</xdr:col>
      <xdr:colOff>19050</xdr:colOff>
      <xdr:row>32</xdr:row>
      <xdr:rowOff>285750</xdr:rowOff>
    </xdr:to>
    <xdr:sp macro="[0]!問22">
      <xdr:nvSpPr>
        <xdr:cNvPr id="173" name="角丸四角形 3">
          <a:hlinkClick r:id="rId4"/>
        </xdr:cNvPr>
        <xdr:cNvSpPr>
          <a:spLocks/>
        </xdr:cNvSpPr>
      </xdr:nvSpPr>
      <xdr:spPr>
        <a:xfrm>
          <a:off x="12249150" y="10496550"/>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771525</xdr:colOff>
      <xdr:row>9</xdr:row>
      <xdr:rowOff>352425</xdr:rowOff>
    </xdr:to>
    <xdr:grpSp>
      <xdr:nvGrpSpPr>
        <xdr:cNvPr id="1" name="グループ化 3"/>
        <xdr:cNvGrpSpPr>
          <a:grpSpLocks/>
        </xdr:cNvGrpSpPr>
      </xdr:nvGrpSpPr>
      <xdr:grpSpPr>
        <a:xfrm>
          <a:off x="5724525" y="1981200"/>
          <a:ext cx="733425" cy="314325"/>
          <a:chOff x="8670695" y="1818154"/>
          <a:chExt cx="1165974" cy="318248"/>
        </a:xfrm>
        <a:solidFill>
          <a:srgbClr val="FFFFFF"/>
        </a:solidFill>
      </xdr:grpSpPr>
    </xdr:grpSp>
    <xdr:clientData/>
  </xdr:twoCellAnchor>
  <xdr:twoCellAnchor>
    <xdr:from>
      <xdr:col>3</xdr:col>
      <xdr:colOff>38100</xdr:colOff>
      <xdr:row>10</xdr:row>
      <xdr:rowOff>28575</xdr:rowOff>
    </xdr:from>
    <xdr:to>
      <xdr:col>3</xdr:col>
      <xdr:colOff>771525</xdr:colOff>
      <xdr:row>10</xdr:row>
      <xdr:rowOff>342900</xdr:rowOff>
    </xdr:to>
    <xdr:grpSp>
      <xdr:nvGrpSpPr>
        <xdr:cNvPr id="5" name="グループ化 7"/>
        <xdr:cNvGrpSpPr>
          <a:grpSpLocks/>
        </xdr:cNvGrpSpPr>
      </xdr:nvGrpSpPr>
      <xdr:grpSpPr>
        <a:xfrm>
          <a:off x="5724525" y="2352675"/>
          <a:ext cx="733425" cy="323850"/>
          <a:chOff x="8670495" y="1818154"/>
          <a:chExt cx="1165974" cy="318248"/>
        </a:xfrm>
        <a:solidFill>
          <a:srgbClr val="FFFFFF"/>
        </a:solidFill>
      </xdr:grpSpPr>
    </xdr:grpSp>
    <xdr:clientData/>
  </xdr:twoCellAnchor>
  <xdr:twoCellAnchor>
    <xdr:from>
      <xdr:col>3</xdr:col>
      <xdr:colOff>38100</xdr:colOff>
      <xdr:row>11</xdr:row>
      <xdr:rowOff>38100</xdr:rowOff>
    </xdr:from>
    <xdr:to>
      <xdr:col>3</xdr:col>
      <xdr:colOff>771525</xdr:colOff>
      <xdr:row>11</xdr:row>
      <xdr:rowOff>352425</xdr:rowOff>
    </xdr:to>
    <xdr:grpSp>
      <xdr:nvGrpSpPr>
        <xdr:cNvPr id="9" name="グループ化 11"/>
        <xdr:cNvGrpSpPr>
          <a:grpSpLocks/>
        </xdr:cNvGrpSpPr>
      </xdr:nvGrpSpPr>
      <xdr:grpSpPr>
        <a:xfrm>
          <a:off x="5724525" y="2743200"/>
          <a:ext cx="733425" cy="314325"/>
          <a:chOff x="8670567" y="1818154"/>
          <a:chExt cx="1165970" cy="318248"/>
        </a:xfrm>
        <a:solidFill>
          <a:srgbClr val="FFFFFF"/>
        </a:solidFill>
      </xdr:grpSpPr>
    </xdr:grpSp>
    <xdr:clientData/>
  </xdr:twoCellAnchor>
  <xdr:twoCellAnchor>
    <xdr:from>
      <xdr:col>3</xdr:col>
      <xdr:colOff>38100</xdr:colOff>
      <xdr:row>12</xdr:row>
      <xdr:rowOff>28575</xdr:rowOff>
    </xdr:from>
    <xdr:to>
      <xdr:col>3</xdr:col>
      <xdr:colOff>771525</xdr:colOff>
      <xdr:row>12</xdr:row>
      <xdr:rowOff>342900</xdr:rowOff>
    </xdr:to>
    <xdr:grpSp>
      <xdr:nvGrpSpPr>
        <xdr:cNvPr id="13" name="グループ化 15"/>
        <xdr:cNvGrpSpPr>
          <a:grpSpLocks/>
        </xdr:cNvGrpSpPr>
      </xdr:nvGrpSpPr>
      <xdr:grpSpPr>
        <a:xfrm>
          <a:off x="5724525" y="3114675"/>
          <a:ext cx="733425" cy="323850"/>
          <a:chOff x="8670567" y="1818154"/>
          <a:chExt cx="1165970" cy="318248"/>
        </a:xfrm>
        <a:solidFill>
          <a:srgbClr val="FFFFFF"/>
        </a:solidFill>
      </xdr:grpSpPr>
    </xdr:grpSp>
    <xdr:clientData/>
  </xdr:twoCellAnchor>
  <xdr:twoCellAnchor>
    <xdr:from>
      <xdr:col>3</xdr:col>
      <xdr:colOff>38100</xdr:colOff>
      <xdr:row>13</xdr:row>
      <xdr:rowOff>38100</xdr:rowOff>
    </xdr:from>
    <xdr:to>
      <xdr:col>3</xdr:col>
      <xdr:colOff>771525</xdr:colOff>
      <xdr:row>13</xdr:row>
      <xdr:rowOff>352425</xdr:rowOff>
    </xdr:to>
    <xdr:grpSp>
      <xdr:nvGrpSpPr>
        <xdr:cNvPr id="17" name="グループ化 19"/>
        <xdr:cNvGrpSpPr>
          <a:grpSpLocks/>
        </xdr:cNvGrpSpPr>
      </xdr:nvGrpSpPr>
      <xdr:grpSpPr>
        <a:xfrm>
          <a:off x="5724525" y="3505200"/>
          <a:ext cx="733425" cy="314325"/>
          <a:chOff x="8670567" y="1818154"/>
          <a:chExt cx="1165970" cy="318248"/>
        </a:xfrm>
        <a:solidFill>
          <a:srgbClr val="FFFFFF"/>
        </a:solidFill>
      </xdr:grpSpPr>
    </xdr:grpSp>
    <xdr:clientData/>
  </xdr:twoCellAnchor>
  <xdr:twoCellAnchor>
    <xdr:from>
      <xdr:col>3</xdr:col>
      <xdr:colOff>38100</xdr:colOff>
      <xdr:row>14</xdr:row>
      <xdr:rowOff>28575</xdr:rowOff>
    </xdr:from>
    <xdr:to>
      <xdr:col>3</xdr:col>
      <xdr:colOff>771525</xdr:colOff>
      <xdr:row>14</xdr:row>
      <xdr:rowOff>342900</xdr:rowOff>
    </xdr:to>
    <xdr:grpSp>
      <xdr:nvGrpSpPr>
        <xdr:cNvPr id="21" name="グループ化 23"/>
        <xdr:cNvGrpSpPr>
          <a:grpSpLocks/>
        </xdr:cNvGrpSpPr>
      </xdr:nvGrpSpPr>
      <xdr:grpSpPr>
        <a:xfrm>
          <a:off x="5724525" y="3876675"/>
          <a:ext cx="733425" cy="323850"/>
          <a:chOff x="8670537" y="1818154"/>
          <a:chExt cx="1165972" cy="318248"/>
        </a:xfrm>
        <a:solidFill>
          <a:srgbClr val="FFFFFF"/>
        </a:solidFill>
      </xdr:grpSpPr>
    </xdr:grpSp>
    <xdr:clientData/>
  </xdr:twoCellAnchor>
  <xdr:twoCellAnchor>
    <xdr:from>
      <xdr:col>3</xdr:col>
      <xdr:colOff>38100</xdr:colOff>
      <xdr:row>15</xdr:row>
      <xdr:rowOff>38100</xdr:rowOff>
    </xdr:from>
    <xdr:to>
      <xdr:col>3</xdr:col>
      <xdr:colOff>771525</xdr:colOff>
      <xdr:row>15</xdr:row>
      <xdr:rowOff>352425</xdr:rowOff>
    </xdr:to>
    <xdr:grpSp>
      <xdr:nvGrpSpPr>
        <xdr:cNvPr id="25" name="グループ化 27"/>
        <xdr:cNvGrpSpPr>
          <a:grpSpLocks/>
        </xdr:cNvGrpSpPr>
      </xdr:nvGrpSpPr>
      <xdr:grpSpPr>
        <a:xfrm>
          <a:off x="5724525" y="4267200"/>
          <a:ext cx="733425" cy="314325"/>
          <a:chOff x="8670552" y="1818154"/>
          <a:chExt cx="1165972" cy="318248"/>
        </a:xfrm>
        <a:solidFill>
          <a:srgbClr val="FFFFFF"/>
        </a:solidFill>
      </xdr:grpSpPr>
    </xdr:grpSp>
    <xdr:clientData/>
  </xdr:twoCellAnchor>
  <xdr:twoCellAnchor>
    <xdr:from>
      <xdr:col>3</xdr:col>
      <xdr:colOff>38100</xdr:colOff>
      <xdr:row>16</xdr:row>
      <xdr:rowOff>28575</xdr:rowOff>
    </xdr:from>
    <xdr:to>
      <xdr:col>3</xdr:col>
      <xdr:colOff>771525</xdr:colOff>
      <xdr:row>16</xdr:row>
      <xdr:rowOff>342900</xdr:rowOff>
    </xdr:to>
    <xdr:grpSp>
      <xdr:nvGrpSpPr>
        <xdr:cNvPr id="29" name="グループ化 31"/>
        <xdr:cNvGrpSpPr>
          <a:grpSpLocks/>
        </xdr:cNvGrpSpPr>
      </xdr:nvGrpSpPr>
      <xdr:grpSpPr>
        <a:xfrm>
          <a:off x="5724525" y="4638675"/>
          <a:ext cx="733425" cy="323850"/>
          <a:chOff x="8670552" y="1818154"/>
          <a:chExt cx="1165972" cy="318248"/>
        </a:xfrm>
        <a:solidFill>
          <a:srgbClr val="FFFFFF"/>
        </a:solidFill>
      </xdr:grpSpPr>
    </xdr:grpSp>
    <xdr:clientData/>
  </xdr:twoCellAnchor>
  <xdr:twoCellAnchor>
    <xdr:from>
      <xdr:col>3</xdr:col>
      <xdr:colOff>38100</xdr:colOff>
      <xdr:row>17</xdr:row>
      <xdr:rowOff>38100</xdr:rowOff>
    </xdr:from>
    <xdr:to>
      <xdr:col>3</xdr:col>
      <xdr:colOff>771525</xdr:colOff>
      <xdr:row>17</xdr:row>
      <xdr:rowOff>352425</xdr:rowOff>
    </xdr:to>
    <xdr:grpSp>
      <xdr:nvGrpSpPr>
        <xdr:cNvPr id="33" name="グループ化 35"/>
        <xdr:cNvGrpSpPr>
          <a:grpSpLocks/>
        </xdr:cNvGrpSpPr>
      </xdr:nvGrpSpPr>
      <xdr:grpSpPr>
        <a:xfrm>
          <a:off x="5724525" y="5029200"/>
          <a:ext cx="733425" cy="314325"/>
          <a:chOff x="8670540" y="1818154"/>
          <a:chExt cx="1165972" cy="318248"/>
        </a:xfrm>
        <a:solidFill>
          <a:srgbClr val="FFFFFF"/>
        </a:solidFill>
      </xdr:grpSpPr>
    </xdr:grpSp>
    <xdr:clientData/>
  </xdr:twoCellAnchor>
  <xdr:twoCellAnchor>
    <xdr:from>
      <xdr:col>3</xdr:col>
      <xdr:colOff>38100</xdr:colOff>
      <xdr:row>18</xdr:row>
      <xdr:rowOff>28575</xdr:rowOff>
    </xdr:from>
    <xdr:to>
      <xdr:col>3</xdr:col>
      <xdr:colOff>771525</xdr:colOff>
      <xdr:row>18</xdr:row>
      <xdr:rowOff>342900</xdr:rowOff>
    </xdr:to>
    <xdr:grpSp>
      <xdr:nvGrpSpPr>
        <xdr:cNvPr id="37" name="グループ化 39"/>
        <xdr:cNvGrpSpPr>
          <a:grpSpLocks/>
        </xdr:cNvGrpSpPr>
      </xdr:nvGrpSpPr>
      <xdr:grpSpPr>
        <a:xfrm>
          <a:off x="5724525" y="5400675"/>
          <a:ext cx="733425" cy="323850"/>
          <a:chOff x="8670540" y="1818154"/>
          <a:chExt cx="1165972" cy="318248"/>
        </a:xfrm>
        <a:solidFill>
          <a:srgbClr val="FFFFFF"/>
        </a:solidFill>
      </xdr:grpSpPr>
    </xdr:grpSp>
    <xdr:clientData/>
  </xdr:twoCellAnchor>
  <xdr:twoCellAnchor>
    <xdr:from>
      <xdr:col>3</xdr:col>
      <xdr:colOff>38100</xdr:colOff>
      <xdr:row>19</xdr:row>
      <xdr:rowOff>38100</xdr:rowOff>
    </xdr:from>
    <xdr:to>
      <xdr:col>3</xdr:col>
      <xdr:colOff>771525</xdr:colOff>
      <xdr:row>19</xdr:row>
      <xdr:rowOff>352425</xdr:rowOff>
    </xdr:to>
    <xdr:grpSp>
      <xdr:nvGrpSpPr>
        <xdr:cNvPr id="41" name="グループ化 43"/>
        <xdr:cNvGrpSpPr>
          <a:grpSpLocks/>
        </xdr:cNvGrpSpPr>
      </xdr:nvGrpSpPr>
      <xdr:grpSpPr>
        <a:xfrm>
          <a:off x="5724525" y="5791200"/>
          <a:ext cx="733425" cy="314325"/>
          <a:chOff x="8670537" y="1818154"/>
          <a:chExt cx="1165972" cy="318248"/>
        </a:xfrm>
        <a:solidFill>
          <a:srgbClr val="FFFFFF"/>
        </a:solidFill>
      </xdr:grpSpPr>
    </xdr:grpSp>
    <xdr:clientData/>
  </xdr:twoCellAnchor>
  <xdr:twoCellAnchor>
    <xdr:from>
      <xdr:col>3</xdr:col>
      <xdr:colOff>38100</xdr:colOff>
      <xdr:row>20</xdr:row>
      <xdr:rowOff>28575</xdr:rowOff>
    </xdr:from>
    <xdr:to>
      <xdr:col>3</xdr:col>
      <xdr:colOff>771525</xdr:colOff>
      <xdr:row>20</xdr:row>
      <xdr:rowOff>342900</xdr:rowOff>
    </xdr:to>
    <xdr:grpSp>
      <xdr:nvGrpSpPr>
        <xdr:cNvPr id="45" name="グループ化 47"/>
        <xdr:cNvGrpSpPr>
          <a:grpSpLocks/>
        </xdr:cNvGrpSpPr>
      </xdr:nvGrpSpPr>
      <xdr:grpSpPr>
        <a:xfrm>
          <a:off x="5724525" y="6162675"/>
          <a:ext cx="733425" cy="323850"/>
          <a:chOff x="8670784" y="1818154"/>
          <a:chExt cx="1165973" cy="318248"/>
        </a:xfrm>
        <a:solidFill>
          <a:srgbClr val="FFFFFF"/>
        </a:solidFill>
      </xdr:grpSpPr>
    </xdr:grpSp>
    <xdr:clientData/>
  </xdr:twoCellAnchor>
  <xdr:twoCellAnchor>
    <xdr:from>
      <xdr:col>3</xdr:col>
      <xdr:colOff>38100</xdr:colOff>
      <xdr:row>21</xdr:row>
      <xdr:rowOff>38100</xdr:rowOff>
    </xdr:from>
    <xdr:to>
      <xdr:col>3</xdr:col>
      <xdr:colOff>771525</xdr:colOff>
      <xdr:row>21</xdr:row>
      <xdr:rowOff>352425</xdr:rowOff>
    </xdr:to>
    <xdr:grpSp>
      <xdr:nvGrpSpPr>
        <xdr:cNvPr id="49" name="グループ化 51"/>
        <xdr:cNvGrpSpPr>
          <a:grpSpLocks/>
        </xdr:cNvGrpSpPr>
      </xdr:nvGrpSpPr>
      <xdr:grpSpPr>
        <a:xfrm>
          <a:off x="5724525" y="6553200"/>
          <a:ext cx="733425" cy="314325"/>
          <a:chOff x="8670540" y="1818154"/>
          <a:chExt cx="1165972" cy="318248"/>
        </a:xfrm>
        <a:solidFill>
          <a:srgbClr val="FFFFFF"/>
        </a:solidFill>
      </xdr:grpSpPr>
    </xdr:grpSp>
    <xdr:clientData/>
  </xdr:twoCellAnchor>
  <xdr:twoCellAnchor>
    <xdr:from>
      <xdr:col>3</xdr:col>
      <xdr:colOff>38100</xdr:colOff>
      <xdr:row>22</xdr:row>
      <xdr:rowOff>28575</xdr:rowOff>
    </xdr:from>
    <xdr:to>
      <xdr:col>3</xdr:col>
      <xdr:colOff>771525</xdr:colOff>
      <xdr:row>22</xdr:row>
      <xdr:rowOff>342900</xdr:rowOff>
    </xdr:to>
    <xdr:grpSp>
      <xdr:nvGrpSpPr>
        <xdr:cNvPr id="53" name="グループ化 55"/>
        <xdr:cNvGrpSpPr>
          <a:grpSpLocks/>
        </xdr:cNvGrpSpPr>
      </xdr:nvGrpSpPr>
      <xdr:grpSpPr>
        <a:xfrm>
          <a:off x="5724525" y="6924675"/>
          <a:ext cx="733425" cy="323850"/>
          <a:chOff x="8670540" y="1818154"/>
          <a:chExt cx="1165972" cy="318248"/>
        </a:xfrm>
        <a:solidFill>
          <a:srgbClr val="FFFFFF"/>
        </a:solidFill>
      </xdr:grpSpPr>
    </xdr:grpSp>
    <xdr:clientData/>
  </xdr:twoCellAnchor>
  <xdr:twoCellAnchor>
    <xdr:from>
      <xdr:col>3</xdr:col>
      <xdr:colOff>38100</xdr:colOff>
      <xdr:row>23</xdr:row>
      <xdr:rowOff>38100</xdr:rowOff>
    </xdr:from>
    <xdr:to>
      <xdr:col>3</xdr:col>
      <xdr:colOff>771525</xdr:colOff>
      <xdr:row>23</xdr:row>
      <xdr:rowOff>352425</xdr:rowOff>
    </xdr:to>
    <xdr:grpSp>
      <xdr:nvGrpSpPr>
        <xdr:cNvPr id="57" name="グループ化 59"/>
        <xdr:cNvGrpSpPr>
          <a:grpSpLocks/>
        </xdr:cNvGrpSpPr>
      </xdr:nvGrpSpPr>
      <xdr:grpSpPr>
        <a:xfrm>
          <a:off x="5724525" y="7315200"/>
          <a:ext cx="733425" cy="314325"/>
          <a:chOff x="8670540" y="1818154"/>
          <a:chExt cx="1165972" cy="318248"/>
        </a:xfrm>
        <a:solidFill>
          <a:srgbClr val="FFFFFF"/>
        </a:solidFill>
      </xdr:grpSpPr>
    </xdr:grpSp>
    <xdr:clientData/>
  </xdr:twoCellAnchor>
  <xdr:twoCellAnchor>
    <xdr:from>
      <xdr:col>3</xdr:col>
      <xdr:colOff>38100</xdr:colOff>
      <xdr:row>24</xdr:row>
      <xdr:rowOff>28575</xdr:rowOff>
    </xdr:from>
    <xdr:to>
      <xdr:col>3</xdr:col>
      <xdr:colOff>771525</xdr:colOff>
      <xdr:row>24</xdr:row>
      <xdr:rowOff>342900</xdr:rowOff>
    </xdr:to>
    <xdr:grpSp>
      <xdr:nvGrpSpPr>
        <xdr:cNvPr id="61" name="グループ化 63"/>
        <xdr:cNvGrpSpPr>
          <a:grpSpLocks/>
        </xdr:cNvGrpSpPr>
      </xdr:nvGrpSpPr>
      <xdr:grpSpPr>
        <a:xfrm>
          <a:off x="5724525" y="7686675"/>
          <a:ext cx="733425" cy="323850"/>
          <a:chOff x="8670552" y="1818154"/>
          <a:chExt cx="1165972" cy="318248"/>
        </a:xfrm>
        <a:solidFill>
          <a:srgbClr val="FFFFFF"/>
        </a:solidFill>
      </xdr:grpSpPr>
    </xdr:grpSp>
    <xdr:clientData/>
  </xdr:twoCellAnchor>
  <xdr:twoCellAnchor>
    <xdr:from>
      <xdr:col>3</xdr:col>
      <xdr:colOff>38100</xdr:colOff>
      <xdr:row>25</xdr:row>
      <xdr:rowOff>38100</xdr:rowOff>
    </xdr:from>
    <xdr:to>
      <xdr:col>3</xdr:col>
      <xdr:colOff>771525</xdr:colOff>
      <xdr:row>25</xdr:row>
      <xdr:rowOff>352425</xdr:rowOff>
    </xdr:to>
    <xdr:grpSp>
      <xdr:nvGrpSpPr>
        <xdr:cNvPr id="65" name="グループ化 67"/>
        <xdr:cNvGrpSpPr>
          <a:grpSpLocks/>
        </xdr:cNvGrpSpPr>
      </xdr:nvGrpSpPr>
      <xdr:grpSpPr>
        <a:xfrm>
          <a:off x="5724525" y="8077200"/>
          <a:ext cx="733425" cy="314325"/>
          <a:chOff x="8670444" y="1818154"/>
          <a:chExt cx="1165973" cy="318248"/>
        </a:xfrm>
        <a:solidFill>
          <a:srgbClr val="FFFFFF"/>
        </a:solidFill>
      </xdr:grpSpPr>
    </xdr:grpSp>
    <xdr:clientData/>
  </xdr:twoCellAnchor>
  <xdr:twoCellAnchor>
    <xdr:from>
      <xdr:col>3</xdr:col>
      <xdr:colOff>38100</xdr:colOff>
      <xdr:row>26</xdr:row>
      <xdr:rowOff>28575</xdr:rowOff>
    </xdr:from>
    <xdr:to>
      <xdr:col>3</xdr:col>
      <xdr:colOff>771525</xdr:colOff>
      <xdr:row>26</xdr:row>
      <xdr:rowOff>342900</xdr:rowOff>
    </xdr:to>
    <xdr:grpSp>
      <xdr:nvGrpSpPr>
        <xdr:cNvPr id="69" name="グループ化 71"/>
        <xdr:cNvGrpSpPr>
          <a:grpSpLocks/>
        </xdr:cNvGrpSpPr>
      </xdr:nvGrpSpPr>
      <xdr:grpSpPr>
        <a:xfrm>
          <a:off x="5724525" y="8448675"/>
          <a:ext cx="733425" cy="323850"/>
          <a:chOff x="8670552" y="1818154"/>
          <a:chExt cx="1165972" cy="318248"/>
        </a:xfrm>
        <a:solidFill>
          <a:srgbClr val="FFFFFF"/>
        </a:solidFill>
      </xdr:grpSpPr>
    </xdr:grpSp>
    <xdr:clientData/>
  </xdr:twoCellAnchor>
  <xdr:twoCellAnchor>
    <xdr:from>
      <xdr:col>3</xdr:col>
      <xdr:colOff>38100</xdr:colOff>
      <xdr:row>27</xdr:row>
      <xdr:rowOff>38100</xdr:rowOff>
    </xdr:from>
    <xdr:to>
      <xdr:col>3</xdr:col>
      <xdr:colOff>771525</xdr:colOff>
      <xdr:row>27</xdr:row>
      <xdr:rowOff>352425</xdr:rowOff>
    </xdr:to>
    <xdr:grpSp>
      <xdr:nvGrpSpPr>
        <xdr:cNvPr id="73" name="グループ化 75"/>
        <xdr:cNvGrpSpPr>
          <a:grpSpLocks/>
        </xdr:cNvGrpSpPr>
      </xdr:nvGrpSpPr>
      <xdr:grpSpPr>
        <a:xfrm>
          <a:off x="5724525" y="8839200"/>
          <a:ext cx="733425" cy="314325"/>
          <a:chOff x="8670579" y="1818154"/>
          <a:chExt cx="1165973" cy="318248"/>
        </a:xfrm>
        <a:solidFill>
          <a:srgbClr val="FFFFFF"/>
        </a:solidFill>
      </xdr:grpSpPr>
    </xdr:grpSp>
    <xdr:clientData/>
  </xdr:twoCellAnchor>
  <xdr:twoCellAnchor>
    <xdr:from>
      <xdr:col>3</xdr:col>
      <xdr:colOff>38100</xdr:colOff>
      <xdr:row>28</xdr:row>
      <xdr:rowOff>28575</xdr:rowOff>
    </xdr:from>
    <xdr:to>
      <xdr:col>3</xdr:col>
      <xdr:colOff>771525</xdr:colOff>
      <xdr:row>28</xdr:row>
      <xdr:rowOff>342900</xdr:rowOff>
    </xdr:to>
    <xdr:grpSp>
      <xdr:nvGrpSpPr>
        <xdr:cNvPr id="77" name="グループ化 79"/>
        <xdr:cNvGrpSpPr>
          <a:grpSpLocks/>
        </xdr:cNvGrpSpPr>
      </xdr:nvGrpSpPr>
      <xdr:grpSpPr>
        <a:xfrm>
          <a:off x="5724525" y="9210675"/>
          <a:ext cx="733425" cy="323850"/>
          <a:chOff x="8670579" y="1818154"/>
          <a:chExt cx="1165973" cy="318248"/>
        </a:xfrm>
        <a:solidFill>
          <a:srgbClr val="FFFFFF"/>
        </a:solidFill>
      </xdr:grpSpPr>
    </xdr:grpSp>
    <xdr:clientData/>
  </xdr:twoCellAnchor>
  <xdr:twoCellAnchor>
    <xdr:from>
      <xdr:col>3</xdr:col>
      <xdr:colOff>38100</xdr:colOff>
      <xdr:row>29</xdr:row>
      <xdr:rowOff>38100</xdr:rowOff>
    </xdr:from>
    <xdr:to>
      <xdr:col>3</xdr:col>
      <xdr:colOff>771525</xdr:colOff>
      <xdr:row>29</xdr:row>
      <xdr:rowOff>352425</xdr:rowOff>
    </xdr:to>
    <xdr:grpSp>
      <xdr:nvGrpSpPr>
        <xdr:cNvPr id="81" name="グループ化 83"/>
        <xdr:cNvGrpSpPr>
          <a:grpSpLocks/>
        </xdr:cNvGrpSpPr>
      </xdr:nvGrpSpPr>
      <xdr:grpSpPr>
        <a:xfrm>
          <a:off x="5724525" y="9601200"/>
          <a:ext cx="733425" cy="314325"/>
          <a:chOff x="8670552" y="1818154"/>
          <a:chExt cx="1165972"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87"/>
        <xdr:cNvGrpSpPr>
          <a:grpSpLocks/>
        </xdr:cNvGrpSpPr>
      </xdr:nvGrpSpPr>
      <xdr:grpSpPr>
        <a:xfrm>
          <a:off x="12420600" y="1981200"/>
          <a:ext cx="723900" cy="314325"/>
          <a:chOff x="8670560" y="1818154"/>
          <a:chExt cx="1165972"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91"/>
        <xdr:cNvGrpSpPr>
          <a:grpSpLocks/>
        </xdr:cNvGrpSpPr>
      </xdr:nvGrpSpPr>
      <xdr:grpSpPr>
        <a:xfrm>
          <a:off x="12420600" y="2352675"/>
          <a:ext cx="723900" cy="323850"/>
          <a:chOff x="8670560" y="1818154"/>
          <a:chExt cx="1165972"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95"/>
        <xdr:cNvGrpSpPr>
          <a:grpSpLocks/>
        </xdr:cNvGrpSpPr>
      </xdr:nvGrpSpPr>
      <xdr:grpSpPr>
        <a:xfrm>
          <a:off x="12420600" y="2743200"/>
          <a:ext cx="723900" cy="314325"/>
          <a:chOff x="8670560" y="1818154"/>
          <a:chExt cx="1165972"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99"/>
        <xdr:cNvGrpSpPr>
          <a:grpSpLocks/>
        </xdr:cNvGrpSpPr>
      </xdr:nvGrpSpPr>
      <xdr:grpSpPr>
        <a:xfrm>
          <a:off x="12420600" y="3114675"/>
          <a:ext cx="723900" cy="323850"/>
          <a:chOff x="8670560" y="1818154"/>
          <a:chExt cx="1165972"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103"/>
        <xdr:cNvGrpSpPr>
          <a:grpSpLocks/>
        </xdr:cNvGrpSpPr>
      </xdr:nvGrpSpPr>
      <xdr:grpSpPr>
        <a:xfrm>
          <a:off x="12420600" y="3505200"/>
          <a:ext cx="723900" cy="314325"/>
          <a:chOff x="8670560" y="1818154"/>
          <a:chExt cx="1165972"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107"/>
        <xdr:cNvGrpSpPr>
          <a:grpSpLocks/>
        </xdr:cNvGrpSpPr>
      </xdr:nvGrpSpPr>
      <xdr:grpSpPr>
        <a:xfrm>
          <a:off x="12420600" y="3876675"/>
          <a:ext cx="723900" cy="323850"/>
          <a:chOff x="8670547" y="1818154"/>
          <a:chExt cx="1165973"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111"/>
        <xdr:cNvGrpSpPr>
          <a:grpSpLocks/>
        </xdr:cNvGrpSpPr>
      </xdr:nvGrpSpPr>
      <xdr:grpSpPr>
        <a:xfrm>
          <a:off x="12420600" y="4267200"/>
          <a:ext cx="723900" cy="314325"/>
          <a:chOff x="8670540" y="1818154"/>
          <a:chExt cx="1165972"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115"/>
        <xdr:cNvGrpSpPr>
          <a:grpSpLocks/>
        </xdr:cNvGrpSpPr>
      </xdr:nvGrpSpPr>
      <xdr:grpSpPr>
        <a:xfrm>
          <a:off x="12420600" y="4638675"/>
          <a:ext cx="723900" cy="323850"/>
          <a:chOff x="8670560" y="1818154"/>
          <a:chExt cx="1165972"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119"/>
        <xdr:cNvGrpSpPr>
          <a:grpSpLocks/>
        </xdr:cNvGrpSpPr>
      </xdr:nvGrpSpPr>
      <xdr:grpSpPr>
        <a:xfrm>
          <a:off x="12420600" y="5029200"/>
          <a:ext cx="723900" cy="314325"/>
          <a:chOff x="8670600" y="1818154"/>
          <a:chExt cx="1165971"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123"/>
        <xdr:cNvGrpSpPr>
          <a:grpSpLocks/>
        </xdr:cNvGrpSpPr>
      </xdr:nvGrpSpPr>
      <xdr:grpSpPr>
        <a:xfrm>
          <a:off x="12420600" y="5400675"/>
          <a:ext cx="723900" cy="323850"/>
          <a:chOff x="8670540" y="1818154"/>
          <a:chExt cx="1165972"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127"/>
        <xdr:cNvGrpSpPr>
          <a:grpSpLocks/>
        </xdr:cNvGrpSpPr>
      </xdr:nvGrpSpPr>
      <xdr:grpSpPr>
        <a:xfrm>
          <a:off x="12420600" y="5791200"/>
          <a:ext cx="723900" cy="314325"/>
          <a:chOff x="8670540" y="1818154"/>
          <a:chExt cx="1165972"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131"/>
        <xdr:cNvGrpSpPr>
          <a:grpSpLocks/>
        </xdr:cNvGrpSpPr>
      </xdr:nvGrpSpPr>
      <xdr:grpSpPr>
        <a:xfrm>
          <a:off x="12420600" y="6162675"/>
          <a:ext cx="723900" cy="323850"/>
          <a:chOff x="8670540" y="1818154"/>
          <a:chExt cx="1165972"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135"/>
        <xdr:cNvGrpSpPr>
          <a:grpSpLocks/>
        </xdr:cNvGrpSpPr>
      </xdr:nvGrpSpPr>
      <xdr:grpSpPr>
        <a:xfrm>
          <a:off x="12420600" y="6553200"/>
          <a:ext cx="723900" cy="314325"/>
          <a:chOff x="8670612" y="1818154"/>
          <a:chExt cx="1165972"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139"/>
        <xdr:cNvGrpSpPr>
          <a:grpSpLocks/>
        </xdr:cNvGrpSpPr>
      </xdr:nvGrpSpPr>
      <xdr:grpSpPr>
        <a:xfrm>
          <a:off x="12420600" y="6924675"/>
          <a:ext cx="723900" cy="323850"/>
          <a:chOff x="8670560" y="1818154"/>
          <a:chExt cx="1165972"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143"/>
        <xdr:cNvGrpSpPr>
          <a:grpSpLocks/>
        </xdr:cNvGrpSpPr>
      </xdr:nvGrpSpPr>
      <xdr:grpSpPr>
        <a:xfrm>
          <a:off x="12420600" y="7315200"/>
          <a:ext cx="723900" cy="314325"/>
          <a:chOff x="8670560" y="1818154"/>
          <a:chExt cx="1165972"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147"/>
        <xdr:cNvGrpSpPr>
          <a:grpSpLocks/>
        </xdr:cNvGrpSpPr>
      </xdr:nvGrpSpPr>
      <xdr:grpSpPr>
        <a:xfrm>
          <a:off x="12420600" y="7686675"/>
          <a:ext cx="723900" cy="323850"/>
          <a:chOff x="8670560" y="1818154"/>
          <a:chExt cx="1165972"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151"/>
        <xdr:cNvGrpSpPr>
          <a:grpSpLocks/>
        </xdr:cNvGrpSpPr>
      </xdr:nvGrpSpPr>
      <xdr:grpSpPr>
        <a:xfrm>
          <a:off x="12420600" y="8077200"/>
          <a:ext cx="723900" cy="314325"/>
          <a:chOff x="8670619"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155"/>
        <xdr:cNvGrpSpPr>
          <a:grpSpLocks/>
        </xdr:cNvGrpSpPr>
      </xdr:nvGrpSpPr>
      <xdr:grpSpPr>
        <a:xfrm>
          <a:off x="12420600" y="8448675"/>
          <a:ext cx="723900" cy="323850"/>
          <a:chOff x="8670670" y="1818154"/>
          <a:chExt cx="1165972"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159"/>
        <xdr:cNvGrpSpPr>
          <a:grpSpLocks/>
        </xdr:cNvGrpSpPr>
      </xdr:nvGrpSpPr>
      <xdr:grpSpPr>
        <a:xfrm>
          <a:off x="12420600" y="8839200"/>
          <a:ext cx="723900" cy="314325"/>
          <a:chOff x="8670612" y="1818154"/>
          <a:chExt cx="1165972"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163"/>
        <xdr:cNvGrpSpPr>
          <a:grpSpLocks/>
        </xdr:cNvGrpSpPr>
      </xdr:nvGrpSpPr>
      <xdr:grpSpPr>
        <a:xfrm>
          <a:off x="12420600" y="9210675"/>
          <a:ext cx="723900" cy="323850"/>
          <a:chOff x="8670560" y="1818154"/>
          <a:chExt cx="1165972"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167"/>
        <xdr:cNvGrpSpPr>
          <a:grpSpLocks/>
        </xdr:cNvGrpSpPr>
      </xdr:nvGrpSpPr>
      <xdr:grpSpPr>
        <a:xfrm>
          <a:off x="12420600" y="9601200"/>
          <a:ext cx="723900" cy="314325"/>
          <a:chOff x="8670670" y="1818154"/>
          <a:chExt cx="1165972"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82500" y="100203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8</xdr:col>
      <xdr:colOff>19050</xdr:colOff>
      <xdr:row>3</xdr:row>
      <xdr:rowOff>219075</xdr:rowOff>
    </xdr:from>
    <xdr:to>
      <xdr:col>8</xdr:col>
      <xdr:colOff>1666875</xdr:colOff>
      <xdr:row>5</xdr:row>
      <xdr:rowOff>19050</xdr:rowOff>
    </xdr:to>
    <xdr:sp macro="[0]!チェックボックスリセット">
      <xdr:nvSpPr>
        <xdr:cNvPr id="170" name="角丸四角形 7"/>
        <xdr:cNvSpPr>
          <a:spLocks/>
        </xdr:cNvSpPr>
      </xdr:nvSpPr>
      <xdr:spPr>
        <a:xfrm>
          <a:off x="7229475" y="1066800"/>
          <a:ext cx="1647825" cy="295275"/>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5038725</xdr:colOff>
      <xdr:row>30</xdr:row>
      <xdr:rowOff>57150</xdr:rowOff>
    </xdr:from>
    <xdr:to>
      <xdr:col>6</xdr:col>
      <xdr:colOff>9525</xdr:colOff>
      <xdr:row>31</xdr:row>
      <xdr:rowOff>133350</xdr:rowOff>
    </xdr:to>
    <xdr:sp macro="[0]!問22">
      <xdr:nvSpPr>
        <xdr:cNvPr id="171" name="角丸四角形 3">
          <a:hlinkClick r:id="rId2"/>
        </xdr:cNvPr>
        <xdr:cNvSpPr>
          <a:spLocks/>
        </xdr:cNvSpPr>
      </xdr:nvSpPr>
      <xdr:spPr>
        <a:xfrm>
          <a:off x="5553075" y="10001250"/>
          <a:ext cx="1152525"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22</a:t>
          </a:r>
          <a:r>
            <a:rPr lang="en-US" cap="none" sz="1200" b="1" i="0" u="none" baseline="0">
              <a:solidFill>
                <a:srgbClr val="FFFFFF"/>
              </a:solidFill>
            </a:rPr>
            <a:t>へ</a:t>
          </a:r>
        </a:p>
      </xdr:txBody>
    </xdr:sp>
    <xdr:clientData/>
  </xdr:twoCellAnchor>
  <xdr:twoCellAnchor>
    <xdr:from>
      <xdr:col>8</xdr:col>
      <xdr:colOff>5038725</xdr:colOff>
      <xdr:row>30</xdr:row>
      <xdr:rowOff>47625</xdr:rowOff>
    </xdr:from>
    <xdr:to>
      <xdr:col>12</xdr:col>
      <xdr:colOff>9525</xdr:colOff>
      <xdr:row>31</xdr:row>
      <xdr:rowOff>123825</xdr:rowOff>
    </xdr:to>
    <xdr:sp macro="[0]!問22">
      <xdr:nvSpPr>
        <xdr:cNvPr id="172" name="角丸四角形 3">
          <a:hlinkClick r:id="rId3"/>
        </xdr:cNvPr>
        <xdr:cNvSpPr>
          <a:spLocks/>
        </xdr:cNvSpPr>
      </xdr:nvSpPr>
      <xdr:spPr>
        <a:xfrm>
          <a:off x="122491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5038725</xdr:colOff>
      <xdr:row>31</xdr:row>
      <xdr:rowOff>190500</xdr:rowOff>
    </xdr:from>
    <xdr:to>
      <xdr:col>12</xdr:col>
      <xdr:colOff>9525</xdr:colOff>
      <xdr:row>32</xdr:row>
      <xdr:rowOff>266700</xdr:rowOff>
    </xdr:to>
    <xdr:sp macro="[0]!問22">
      <xdr:nvSpPr>
        <xdr:cNvPr id="173" name="角丸四角形 3">
          <a:hlinkClick r:id="rId4"/>
        </xdr:cNvPr>
        <xdr:cNvSpPr>
          <a:spLocks/>
        </xdr:cNvSpPr>
      </xdr:nvSpPr>
      <xdr:spPr>
        <a:xfrm>
          <a:off x="12249150" y="10477500"/>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38100</xdr:rowOff>
    </xdr:from>
    <xdr:to>
      <xdr:col>3</xdr:col>
      <xdr:colOff>771525</xdr:colOff>
      <xdr:row>9</xdr:row>
      <xdr:rowOff>352425</xdr:rowOff>
    </xdr:to>
    <xdr:grpSp>
      <xdr:nvGrpSpPr>
        <xdr:cNvPr id="1" name="グループ化 3"/>
        <xdr:cNvGrpSpPr>
          <a:grpSpLocks/>
        </xdr:cNvGrpSpPr>
      </xdr:nvGrpSpPr>
      <xdr:grpSpPr>
        <a:xfrm>
          <a:off x="5724525" y="1981200"/>
          <a:ext cx="733425" cy="314325"/>
          <a:chOff x="8670682" y="1818154"/>
          <a:chExt cx="1165972" cy="318248"/>
        </a:xfrm>
        <a:solidFill>
          <a:srgbClr val="FFFFFF"/>
        </a:solidFill>
      </xdr:grpSpPr>
    </xdr:grpSp>
    <xdr:clientData/>
  </xdr:twoCellAnchor>
  <xdr:twoCellAnchor>
    <xdr:from>
      <xdr:col>3</xdr:col>
      <xdr:colOff>38100</xdr:colOff>
      <xdr:row>10</xdr:row>
      <xdr:rowOff>28575</xdr:rowOff>
    </xdr:from>
    <xdr:to>
      <xdr:col>3</xdr:col>
      <xdr:colOff>771525</xdr:colOff>
      <xdr:row>10</xdr:row>
      <xdr:rowOff>342900</xdr:rowOff>
    </xdr:to>
    <xdr:grpSp>
      <xdr:nvGrpSpPr>
        <xdr:cNvPr id="5" name="グループ化 7"/>
        <xdr:cNvGrpSpPr>
          <a:grpSpLocks/>
        </xdr:cNvGrpSpPr>
      </xdr:nvGrpSpPr>
      <xdr:grpSpPr>
        <a:xfrm>
          <a:off x="5724525" y="2352675"/>
          <a:ext cx="733425" cy="323850"/>
          <a:chOff x="8670645" y="1818154"/>
          <a:chExt cx="1165973" cy="318248"/>
        </a:xfrm>
        <a:solidFill>
          <a:srgbClr val="FFFFFF"/>
        </a:solidFill>
      </xdr:grpSpPr>
    </xdr:grpSp>
    <xdr:clientData/>
  </xdr:twoCellAnchor>
  <xdr:twoCellAnchor>
    <xdr:from>
      <xdr:col>3</xdr:col>
      <xdr:colOff>38100</xdr:colOff>
      <xdr:row>11</xdr:row>
      <xdr:rowOff>38100</xdr:rowOff>
    </xdr:from>
    <xdr:to>
      <xdr:col>3</xdr:col>
      <xdr:colOff>771525</xdr:colOff>
      <xdr:row>11</xdr:row>
      <xdr:rowOff>352425</xdr:rowOff>
    </xdr:to>
    <xdr:grpSp>
      <xdr:nvGrpSpPr>
        <xdr:cNvPr id="9" name="グループ化 11"/>
        <xdr:cNvGrpSpPr>
          <a:grpSpLocks/>
        </xdr:cNvGrpSpPr>
      </xdr:nvGrpSpPr>
      <xdr:grpSpPr>
        <a:xfrm>
          <a:off x="5724525" y="2743200"/>
          <a:ext cx="733425" cy="314325"/>
          <a:chOff x="8670564" y="1818154"/>
          <a:chExt cx="1165972" cy="318248"/>
        </a:xfrm>
        <a:solidFill>
          <a:srgbClr val="FFFFFF"/>
        </a:solidFill>
      </xdr:grpSpPr>
    </xdr:grpSp>
    <xdr:clientData/>
  </xdr:twoCellAnchor>
  <xdr:twoCellAnchor>
    <xdr:from>
      <xdr:col>3</xdr:col>
      <xdr:colOff>38100</xdr:colOff>
      <xdr:row>12</xdr:row>
      <xdr:rowOff>28575</xdr:rowOff>
    </xdr:from>
    <xdr:to>
      <xdr:col>3</xdr:col>
      <xdr:colOff>771525</xdr:colOff>
      <xdr:row>12</xdr:row>
      <xdr:rowOff>342900</xdr:rowOff>
    </xdr:to>
    <xdr:grpSp>
      <xdr:nvGrpSpPr>
        <xdr:cNvPr id="13" name="グループ化 15"/>
        <xdr:cNvGrpSpPr>
          <a:grpSpLocks/>
        </xdr:cNvGrpSpPr>
      </xdr:nvGrpSpPr>
      <xdr:grpSpPr>
        <a:xfrm>
          <a:off x="5724525" y="3114675"/>
          <a:ext cx="733425" cy="323850"/>
          <a:chOff x="8670564" y="1818154"/>
          <a:chExt cx="1165972" cy="318248"/>
        </a:xfrm>
        <a:solidFill>
          <a:srgbClr val="FFFFFF"/>
        </a:solidFill>
      </xdr:grpSpPr>
    </xdr:grpSp>
    <xdr:clientData/>
  </xdr:twoCellAnchor>
  <xdr:twoCellAnchor>
    <xdr:from>
      <xdr:col>3</xdr:col>
      <xdr:colOff>38100</xdr:colOff>
      <xdr:row>13</xdr:row>
      <xdr:rowOff>38100</xdr:rowOff>
    </xdr:from>
    <xdr:to>
      <xdr:col>3</xdr:col>
      <xdr:colOff>771525</xdr:colOff>
      <xdr:row>13</xdr:row>
      <xdr:rowOff>352425</xdr:rowOff>
    </xdr:to>
    <xdr:grpSp>
      <xdr:nvGrpSpPr>
        <xdr:cNvPr id="17" name="グループ化 19"/>
        <xdr:cNvGrpSpPr>
          <a:grpSpLocks/>
        </xdr:cNvGrpSpPr>
      </xdr:nvGrpSpPr>
      <xdr:grpSpPr>
        <a:xfrm>
          <a:off x="5724525" y="3505200"/>
          <a:ext cx="733425" cy="314325"/>
          <a:chOff x="8670564" y="1818154"/>
          <a:chExt cx="1165972" cy="318248"/>
        </a:xfrm>
        <a:solidFill>
          <a:srgbClr val="FFFFFF"/>
        </a:solidFill>
      </xdr:grpSpPr>
    </xdr:grpSp>
    <xdr:clientData/>
  </xdr:twoCellAnchor>
  <xdr:twoCellAnchor>
    <xdr:from>
      <xdr:col>3</xdr:col>
      <xdr:colOff>38100</xdr:colOff>
      <xdr:row>14</xdr:row>
      <xdr:rowOff>28575</xdr:rowOff>
    </xdr:from>
    <xdr:to>
      <xdr:col>3</xdr:col>
      <xdr:colOff>771525</xdr:colOff>
      <xdr:row>14</xdr:row>
      <xdr:rowOff>342900</xdr:rowOff>
    </xdr:to>
    <xdr:grpSp>
      <xdr:nvGrpSpPr>
        <xdr:cNvPr id="21" name="グループ化 23"/>
        <xdr:cNvGrpSpPr>
          <a:grpSpLocks/>
        </xdr:cNvGrpSpPr>
      </xdr:nvGrpSpPr>
      <xdr:grpSpPr>
        <a:xfrm>
          <a:off x="5724525" y="3876675"/>
          <a:ext cx="733425" cy="323850"/>
          <a:chOff x="8670602" y="1818154"/>
          <a:chExt cx="1165972" cy="318248"/>
        </a:xfrm>
        <a:solidFill>
          <a:srgbClr val="FFFFFF"/>
        </a:solidFill>
      </xdr:grpSpPr>
    </xdr:grpSp>
    <xdr:clientData/>
  </xdr:twoCellAnchor>
  <xdr:twoCellAnchor>
    <xdr:from>
      <xdr:col>3</xdr:col>
      <xdr:colOff>38100</xdr:colOff>
      <xdr:row>15</xdr:row>
      <xdr:rowOff>38100</xdr:rowOff>
    </xdr:from>
    <xdr:to>
      <xdr:col>3</xdr:col>
      <xdr:colOff>771525</xdr:colOff>
      <xdr:row>15</xdr:row>
      <xdr:rowOff>352425</xdr:rowOff>
    </xdr:to>
    <xdr:grpSp>
      <xdr:nvGrpSpPr>
        <xdr:cNvPr id="25" name="グループ化 27"/>
        <xdr:cNvGrpSpPr>
          <a:grpSpLocks/>
        </xdr:cNvGrpSpPr>
      </xdr:nvGrpSpPr>
      <xdr:grpSpPr>
        <a:xfrm>
          <a:off x="5724525" y="4267200"/>
          <a:ext cx="733425" cy="314325"/>
          <a:chOff x="8670617" y="1818154"/>
          <a:chExt cx="1165972" cy="318248"/>
        </a:xfrm>
        <a:solidFill>
          <a:srgbClr val="FFFFFF"/>
        </a:solidFill>
      </xdr:grpSpPr>
    </xdr:grpSp>
    <xdr:clientData/>
  </xdr:twoCellAnchor>
  <xdr:twoCellAnchor>
    <xdr:from>
      <xdr:col>3</xdr:col>
      <xdr:colOff>38100</xdr:colOff>
      <xdr:row>16</xdr:row>
      <xdr:rowOff>28575</xdr:rowOff>
    </xdr:from>
    <xdr:to>
      <xdr:col>3</xdr:col>
      <xdr:colOff>771525</xdr:colOff>
      <xdr:row>16</xdr:row>
      <xdr:rowOff>342900</xdr:rowOff>
    </xdr:to>
    <xdr:grpSp>
      <xdr:nvGrpSpPr>
        <xdr:cNvPr id="29" name="グループ化 31"/>
        <xdr:cNvGrpSpPr>
          <a:grpSpLocks/>
        </xdr:cNvGrpSpPr>
      </xdr:nvGrpSpPr>
      <xdr:grpSpPr>
        <a:xfrm>
          <a:off x="5724525" y="4638675"/>
          <a:ext cx="733425" cy="323850"/>
          <a:chOff x="8670617" y="1818154"/>
          <a:chExt cx="1165972" cy="318248"/>
        </a:xfrm>
        <a:solidFill>
          <a:srgbClr val="FFFFFF"/>
        </a:solidFill>
      </xdr:grpSpPr>
    </xdr:grpSp>
    <xdr:clientData/>
  </xdr:twoCellAnchor>
  <xdr:twoCellAnchor>
    <xdr:from>
      <xdr:col>3</xdr:col>
      <xdr:colOff>38100</xdr:colOff>
      <xdr:row>17</xdr:row>
      <xdr:rowOff>38100</xdr:rowOff>
    </xdr:from>
    <xdr:to>
      <xdr:col>3</xdr:col>
      <xdr:colOff>771525</xdr:colOff>
      <xdr:row>17</xdr:row>
      <xdr:rowOff>352425</xdr:rowOff>
    </xdr:to>
    <xdr:grpSp>
      <xdr:nvGrpSpPr>
        <xdr:cNvPr id="33" name="グループ化 35"/>
        <xdr:cNvGrpSpPr>
          <a:grpSpLocks/>
        </xdr:cNvGrpSpPr>
      </xdr:nvGrpSpPr>
      <xdr:grpSpPr>
        <a:xfrm>
          <a:off x="5724525" y="5029200"/>
          <a:ext cx="733425" cy="314325"/>
          <a:chOff x="8670491" y="1818154"/>
          <a:chExt cx="1165971" cy="318248"/>
        </a:xfrm>
        <a:solidFill>
          <a:srgbClr val="FFFFFF"/>
        </a:solidFill>
      </xdr:grpSpPr>
    </xdr:grpSp>
    <xdr:clientData/>
  </xdr:twoCellAnchor>
  <xdr:twoCellAnchor>
    <xdr:from>
      <xdr:col>3</xdr:col>
      <xdr:colOff>38100</xdr:colOff>
      <xdr:row>18</xdr:row>
      <xdr:rowOff>28575</xdr:rowOff>
    </xdr:from>
    <xdr:to>
      <xdr:col>3</xdr:col>
      <xdr:colOff>771525</xdr:colOff>
      <xdr:row>18</xdr:row>
      <xdr:rowOff>342900</xdr:rowOff>
    </xdr:to>
    <xdr:grpSp>
      <xdr:nvGrpSpPr>
        <xdr:cNvPr id="37" name="グループ化 39"/>
        <xdr:cNvGrpSpPr>
          <a:grpSpLocks/>
        </xdr:cNvGrpSpPr>
      </xdr:nvGrpSpPr>
      <xdr:grpSpPr>
        <a:xfrm>
          <a:off x="5724525" y="5400675"/>
          <a:ext cx="733425" cy="323850"/>
          <a:chOff x="8670491" y="1818154"/>
          <a:chExt cx="1165971" cy="318248"/>
        </a:xfrm>
        <a:solidFill>
          <a:srgbClr val="FFFFFF"/>
        </a:solidFill>
      </xdr:grpSpPr>
    </xdr:grpSp>
    <xdr:clientData/>
  </xdr:twoCellAnchor>
  <xdr:twoCellAnchor>
    <xdr:from>
      <xdr:col>3</xdr:col>
      <xdr:colOff>38100</xdr:colOff>
      <xdr:row>19</xdr:row>
      <xdr:rowOff>38100</xdr:rowOff>
    </xdr:from>
    <xdr:to>
      <xdr:col>3</xdr:col>
      <xdr:colOff>771525</xdr:colOff>
      <xdr:row>19</xdr:row>
      <xdr:rowOff>352425</xdr:rowOff>
    </xdr:to>
    <xdr:grpSp>
      <xdr:nvGrpSpPr>
        <xdr:cNvPr id="41" name="グループ化 43"/>
        <xdr:cNvGrpSpPr>
          <a:grpSpLocks/>
        </xdr:cNvGrpSpPr>
      </xdr:nvGrpSpPr>
      <xdr:grpSpPr>
        <a:xfrm>
          <a:off x="5724525" y="5791200"/>
          <a:ext cx="733425" cy="314325"/>
          <a:chOff x="8670602" y="1818154"/>
          <a:chExt cx="1165972" cy="318248"/>
        </a:xfrm>
        <a:solidFill>
          <a:srgbClr val="FFFFFF"/>
        </a:solidFill>
      </xdr:grpSpPr>
    </xdr:grpSp>
    <xdr:clientData/>
  </xdr:twoCellAnchor>
  <xdr:twoCellAnchor>
    <xdr:from>
      <xdr:col>3</xdr:col>
      <xdr:colOff>38100</xdr:colOff>
      <xdr:row>20</xdr:row>
      <xdr:rowOff>28575</xdr:rowOff>
    </xdr:from>
    <xdr:to>
      <xdr:col>3</xdr:col>
      <xdr:colOff>771525</xdr:colOff>
      <xdr:row>20</xdr:row>
      <xdr:rowOff>342900</xdr:rowOff>
    </xdr:to>
    <xdr:grpSp>
      <xdr:nvGrpSpPr>
        <xdr:cNvPr id="45" name="グループ化 47"/>
        <xdr:cNvGrpSpPr>
          <a:grpSpLocks/>
        </xdr:cNvGrpSpPr>
      </xdr:nvGrpSpPr>
      <xdr:grpSpPr>
        <a:xfrm>
          <a:off x="5724525" y="6162675"/>
          <a:ext cx="733425" cy="323850"/>
          <a:chOff x="8670781" y="1818154"/>
          <a:chExt cx="1165973" cy="318248"/>
        </a:xfrm>
        <a:solidFill>
          <a:srgbClr val="FFFFFF"/>
        </a:solidFill>
      </xdr:grpSpPr>
    </xdr:grpSp>
    <xdr:clientData/>
  </xdr:twoCellAnchor>
  <xdr:twoCellAnchor>
    <xdr:from>
      <xdr:col>3</xdr:col>
      <xdr:colOff>38100</xdr:colOff>
      <xdr:row>21</xdr:row>
      <xdr:rowOff>38100</xdr:rowOff>
    </xdr:from>
    <xdr:to>
      <xdr:col>3</xdr:col>
      <xdr:colOff>771525</xdr:colOff>
      <xdr:row>21</xdr:row>
      <xdr:rowOff>352425</xdr:rowOff>
    </xdr:to>
    <xdr:grpSp>
      <xdr:nvGrpSpPr>
        <xdr:cNvPr id="49" name="グループ化 51"/>
        <xdr:cNvGrpSpPr>
          <a:grpSpLocks/>
        </xdr:cNvGrpSpPr>
      </xdr:nvGrpSpPr>
      <xdr:grpSpPr>
        <a:xfrm>
          <a:off x="5724525" y="6553200"/>
          <a:ext cx="733425" cy="314325"/>
          <a:chOff x="8670491" y="1818154"/>
          <a:chExt cx="1165971" cy="318248"/>
        </a:xfrm>
        <a:solidFill>
          <a:srgbClr val="FFFFFF"/>
        </a:solidFill>
      </xdr:grpSpPr>
    </xdr:grpSp>
    <xdr:clientData/>
  </xdr:twoCellAnchor>
  <xdr:twoCellAnchor>
    <xdr:from>
      <xdr:col>3</xdr:col>
      <xdr:colOff>38100</xdr:colOff>
      <xdr:row>22</xdr:row>
      <xdr:rowOff>28575</xdr:rowOff>
    </xdr:from>
    <xdr:to>
      <xdr:col>3</xdr:col>
      <xdr:colOff>771525</xdr:colOff>
      <xdr:row>22</xdr:row>
      <xdr:rowOff>342900</xdr:rowOff>
    </xdr:to>
    <xdr:grpSp>
      <xdr:nvGrpSpPr>
        <xdr:cNvPr id="53" name="グループ化 55"/>
        <xdr:cNvGrpSpPr>
          <a:grpSpLocks/>
        </xdr:cNvGrpSpPr>
      </xdr:nvGrpSpPr>
      <xdr:grpSpPr>
        <a:xfrm>
          <a:off x="5724525" y="6924675"/>
          <a:ext cx="733425" cy="323850"/>
          <a:chOff x="8670491" y="1818154"/>
          <a:chExt cx="1165971" cy="318248"/>
        </a:xfrm>
        <a:solidFill>
          <a:srgbClr val="FFFFFF"/>
        </a:solidFill>
      </xdr:grpSpPr>
    </xdr:grpSp>
    <xdr:clientData/>
  </xdr:twoCellAnchor>
  <xdr:twoCellAnchor>
    <xdr:from>
      <xdr:col>3</xdr:col>
      <xdr:colOff>38100</xdr:colOff>
      <xdr:row>23</xdr:row>
      <xdr:rowOff>38100</xdr:rowOff>
    </xdr:from>
    <xdr:to>
      <xdr:col>3</xdr:col>
      <xdr:colOff>771525</xdr:colOff>
      <xdr:row>23</xdr:row>
      <xdr:rowOff>352425</xdr:rowOff>
    </xdr:to>
    <xdr:grpSp>
      <xdr:nvGrpSpPr>
        <xdr:cNvPr id="57" name="グループ化 59"/>
        <xdr:cNvGrpSpPr>
          <a:grpSpLocks/>
        </xdr:cNvGrpSpPr>
      </xdr:nvGrpSpPr>
      <xdr:grpSpPr>
        <a:xfrm>
          <a:off x="5724525" y="7315200"/>
          <a:ext cx="733425" cy="314325"/>
          <a:chOff x="8670491" y="1818154"/>
          <a:chExt cx="1165971" cy="318248"/>
        </a:xfrm>
        <a:solidFill>
          <a:srgbClr val="FFFFFF"/>
        </a:solidFill>
      </xdr:grpSpPr>
    </xdr:grpSp>
    <xdr:clientData/>
  </xdr:twoCellAnchor>
  <xdr:twoCellAnchor>
    <xdr:from>
      <xdr:col>3</xdr:col>
      <xdr:colOff>38100</xdr:colOff>
      <xdr:row>24</xdr:row>
      <xdr:rowOff>28575</xdr:rowOff>
    </xdr:from>
    <xdr:to>
      <xdr:col>3</xdr:col>
      <xdr:colOff>771525</xdr:colOff>
      <xdr:row>24</xdr:row>
      <xdr:rowOff>342900</xdr:rowOff>
    </xdr:to>
    <xdr:grpSp>
      <xdr:nvGrpSpPr>
        <xdr:cNvPr id="61" name="グループ化 63"/>
        <xdr:cNvGrpSpPr>
          <a:grpSpLocks/>
        </xdr:cNvGrpSpPr>
      </xdr:nvGrpSpPr>
      <xdr:grpSpPr>
        <a:xfrm>
          <a:off x="5724525" y="7686675"/>
          <a:ext cx="733425" cy="323850"/>
          <a:chOff x="8670617" y="1818154"/>
          <a:chExt cx="1165972" cy="318248"/>
        </a:xfrm>
        <a:solidFill>
          <a:srgbClr val="FFFFFF"/>
        </a:solidFill>
      </xdr:grpSpPr>
    </xdr:grpSp>
    <xdr:clientData/>
  </xdr:twoCellAnchor>
  <xdr:twoCellAnchor>
    <xdr:from>
      <xdr:col>3</xdr:col>
      <xdr:colOff>38100</xdr:colOff>
      <xdr:row>25</xdr:row>
      <xdr:rowOff>38100</xdr:rowOff>
    </xdr:from>
    <xdr:to>
      <xdr:col>3</xdr:col>
      <xdr:colOff>771525</xdr:colOff>
      <xdr:row>25</xdr:row>
      <xdr:rowOff>352425</xdr:rowOff>
    </xdr:to>
    <xdr:grpSp>
      <xdr:nvGrpSpPr>
        <xdr:cNvPr id="65" name="グループ化 67"/>
        <xdr:cNvGrpSpPr>
          <a:grpSpLocks/>
        </xdr:cNvGrpSpPr>
      </xdr:nvGrpSpPr>
      <xdr:grpSpPr>
        <a:xfrm>
          <a:off x="5724525" y="8077200"/>
          <a:ext cx="733425" cy="314325"/>
          <a:chOff x="8670452" y="1818154"/>
          <a:chExt cx="1165973" cy="318248"/>
        </a:xfrm>
        <a:solidFill>
          <a:srgbClr val="FFFFFF"/>
        </a:solidFill>
      </xdr:grpSpPr>
    </xdr:grpSp>
    <xdr:clientData/>
  </xdr:twoCellAnchor>
  <xdr:twoCellAnchor>
    <xdr:from>
      <xdr:col>3</xdr:col>
      <xdr:colOff>38100</xdr:colOff>
      <xdr:row>26</xdr:row>
      <xdr:rowOff>28575</xdr:rowOff>
    </xdr:from>
    <xdr:to>
      <xdr:col>3</xdr:col>
      <xdr:colOff>771525</xdr:colOff>
      <xdr:row>26</xdr:row>
      <xdr:rowOff>342900</xdr:rowOff>
    </xdr:to>
    <xdr:grpSp>
      <xdr:nvGrpSpPr>
        <xdr:cNvPr id="69" name="グループ化 71"/>
        <xdr:cNvGrpSpPr>
          <a:grpSpLocks/>
        </xdr:cNvGrpSpPr>
      </xdr:nvGrpSpPr>
      <xdr:grpSpPr>
        <a:xfrm>
          <a:off x="5724525" y="8448675"/>
          <a:ext cx="733425" cy="323850"/>
          <a:chOff x="8670617" y="1818154"/>
          <a:chExt cx="1165972" cy="318248"/>
        </a:xfrm>
        <a:solidFill>
          <a:srgbClr val="FFFFFF"/>
        </a:solidFill>
      </xdr:grpSpPr>
    </xdr:grpSp>
    <xdr:clientData/>
  </xdr:twoCellAnchor>
  <xdr:twoCellAnchor>
    <xdr:from>
      <xdr:col>3</xdr:col>
      <xdr:colOff>38100</xdr:colOff>
      <xdr:row>27</xdr:row>
      <xdr:rowOff>38100</xdr:rowOff>
    </xdr:from>
    <xdr:to>
      <xdr:col>3</xdr:col>
      <xdr:colOff>771525</xdr:colOff>
      <xdr:row>27</xdr:row>
      <xdr:rowOff>352425</xdr:rowOff>
    </xdr:to>
    <xdr:grpSp>
      <xdr:nvGrpSpPr>
        <xdr:cNvPr id="73" name="グループ化 75"/>
        <xdr:cNvGrpSpPr>
          <a:grpSpLocks/>
        </xdr:cNvGrpSpPr>
      </xdr:nvGrpSpPr>
      <xdr:grpSpPr>
        <a:xfrm>
          <a:off x="5724525" y="8839200"/>
          <a:ext cx="733425" cy="314325"/>
          <a:chOff x="8670560" y="1818154"/>
          <a:chExt cx="1165972" cy="318248"/>
        </a:xfrm>
        <a:solidFill>
          <a:srgbClr val="FFFFFF"/>
        </a:solidFill>
      </xdr:grpSpPr>
    </xdr:grpSp>
    <xdr:clientData/>
  </xdr:twoCellAnchor>
  <xdr:twoCellAnchor>
    <xdr:from>
      <xdr:col>3</xdr:col>
      <xdr:colOff>38100</xdr:colOff>
      <xdr:row>28</xdr:row>
      <xdr:rowOff>28575</xdr:rowOff>
    </xdr:from>
    <xdr:to>
      <xdr:col>3</xdr:col>
      <xdr:colOff>771525</xdr:colOff>
      <xdr:row>28</xdr:row>
      <xdr:rowOff>342900</xdr:rowOff>
    </xdr:to>
    <xdr:grpSp>
      <xdr:nvGrpSpPr>
        <xdr:cNvPr id="77" name="グループ化 79"/>
        <xdr:cNvGrpSpPr>
          <a:grpSpLocks/>
        </xdr:cNvGrpSpPr>
      </xdr:nvGrpSpPr>
      <xdr:grpSpPr>
        <a:xfrm>
          <a:off x="5724525" y="9210675"/>
          <a:ext cx="733425" cy="323850"/>
          <a:chOff x="8670560" y="1818154"/>
          <a:chExt cx="1165972" cy="318248"/>
        </a:xfrm>
        <a:solidFill>
          <a:srgbClr val="FFFFFF"/>
        </a:solidFill>
      </xdr:grpSpPr>
    </xdr:grpSp>
    <xdr:clientData/>
  </xdr:twoCellAnchor>
  <xdr:twoCellAnchor>
    <xdr:from>
      <xdr:col>3</xdr:col>
      <xdr:colOff>38100</xdr:colOff>
      <xdr:row>29</xdr:row>
      <xdr:rowOff>38100</xdr:rowOff>
    </xdr:from>
    <xdr:to>
      <xdr:col>3</xdr:col>
      <xdr:colOff>771525</xdr:colOff>
      <xdr:row>29</xdr:row>
      <xdr:rowOff>352425</xdr:rowOff>
    </xdr:to>
    <xdr:grpSp>
      <xdr:nvGrpSpPr>
        <xdr:cNvPr id="81" name="グループ化 83"/>
        <xdr:cNvGrpSpPr>
          <a:grpSpLocks/>
        </xdr:cNvGrpSpPr>
      </xdr:nvGrpSpPr>
      <xdr:grpSpPr>
        <a:xfrm>
          <a:off x="5724525" y="9601200"/>
          <a:ext cx="733425" cy="314325"/>
          <a:chOff x="8670617" y="1818154"/>
          <a:chExt cx="1165972" cy="318248"/>
        </a:xfrm>
        <a:solidFill>
          <a:srgbClr val="FFFFFF"/>
        </a:solidFill>
      </xdr:grpSpPr>
    </xdr:grpSp>
    <xdr:clientData/>
  </xdr:twoCellAnchor>
  <xdr:twoCellAnchor>
    <xdr:from>
      <xdr:col>9</xdr:col>
      <xdr:colOff>38100</xdr:colOff>
      <xdr:row>9</xdr:row>
      <xdr:rowOff>38100</xdr:rowOff>
    </xdr:from>
    <xdr:to>
      <xdr:col>9</xdr:col>
      <xdr:colOff>762000</xdr:colOff>
      <xdr:row>9</xdr:row>
      <xdr:rowOff>352425</xdr:rowOff>
    </xdr:to>
    <xdr:grpSp>
      <xdr:nvGrpSpPr>
        <xdr:cNvPr id="85" name="グループ化 87"/>
        <xdr:cNvGrpSpPr>
          <a:grpSpLocks/>
        </xdr:cNvGrpSpPr>
      </xdr:nvGrpSpPr>
      <xdr:grpSpPr>
        <a:xfrm>
          <a:off x="12420600" y="1981200"/>
          <a:ext cx="723900" cy="314325"/>
          <a:chOff x="8670557" y="1818154"/>
          <a:chExt cx="1165971" cy="318248"/>
        </a:xfrm>
        <a:solidFill>
          <a:srgbClr val="FFFFFF"/>
        </a:solidFill>
      </xdr:grpSpPr>
    </xdr:grpSp>
    <xdr:clientData/>
  </xdr:twoCellAnchor>
  <xdr:twoCellAnchor>
    <xdr:from>
      <xdr:col>9</xdr:col>
      <xdr:colOff>38100</xdr:colOff>
      <xdr:row>10</xdr:row>
      <xdr:rowOff>28575</xdr:rowOff>
    </xdr:from>
    <xdr:to>
      <xdr:col>9</xdr:col>
      <xdr:colOff>762000</xdr:colOff>
      <xdr:row>10</xdr:row>
      <xdr:rowOff>342900</xdr:rowOff>
    </xdr:to>
    <xdr:grpSp>
      <xdr:nvGrpSpPr>
        <xdr:cNvPr id="89" name="グループ化 91"/>
        <xdr:cNvGrpSpPr>
          <a:grpSpLocks/>
        </xdr:cNvGrpSpPr>
      </xdr:nvGrpSpPr>
      <xdr:grpSpPr>
        <a:xfrm>
          <a:off x="12420600" y="2352675"/>
          <a:ext cx="723900" cy="323850"/>
          <a:chOff x="8670557" y="1818154"/>
          <a:chExt cx="1165971" cy="318248"/>
        </a:xfrm>
        <a:solidFill>
          <a:srgbClr val="FFFFFF"/>
        </a:solidFill>
      </xdr:grpSpPr>
    </xdr:grpSp>
    <xdr:clientData/>
  </xdr:twoCellAnchor>
  <xdr:twoCellAnchor>
    <xdr:from>
      <xdr:col>9</xdr:col>
      <xdr:colOff>38100</xdr:colOff>
      <xdr:row>11</xdr:row>
      <xdr:rowOff>38100</xdr:rowOff>
    </xdr:from>
    <xdr:to>
      <xdr:col>9</xdr:col>
      <xdr:colOff>762000</xdr:colOff>
      <xdr:row>11</xdr:row>
      <xdr:rowOff>352425</xdr:rowOff>
    </xdr:to>
    <xdr:grpSp>
      <xdr:nvGrpSpPr>
        <xdr:cNvPr id="93" name="グループ化 95"/>
        <xdr:cNvGrpSpPr>
          <a:grpSpLocks/>
        </xdr:cNvGrpSpPr>
      </xdr:nvGrpSpPr>
      <xdr:grpSpPr>
        <a:xfrm>
          <a:off x="12420600" y="2743200"/>
          <a:ext cx="723900" cy="314325"/>
          <a:chOff x="8670557" y="1818154"/>
          <a:chExt cx="1165971" cy="318248"/>
        </a:xfrm>
        <a:solidFill>
          <a:srgbClr val="FFFFFF"/>
        </a:solidFill>
      </xdr:grpSpPr>
    </xdr:grpSp>
    <xdr:clientData/>
  </xdr:twoCellAnchor>
  <xdr:twoCellAnchor>
    <xdr:from>
      <xdr:col>9</xdr:col>
      <xdr:colOff>38100</xdr:colOff>
      <xdr:row>12</xdr:row>
      <xdr:rowOff>28575</xdr:rowOff>
    </xdr:from>
    <xdr:to>
      <xdr:col>9</xdr:col>
      <xdr:colOff>762000</xdr:colOff>
      <xdr:row>12</xdr:row>
      <xdr:rowOff>342900</xdr:rowOff>
    </xdr:to>
    <xdr:grpSp>
      <xdr:nvGrpSpPr>
        <xdr:cNvPr id="97" name="グループ化 99"/>
        <xdr:cNvGrpSpPr>
          <a:grpSpLocks/>
        </xdr:cNvGrpSpPr>
      </xdr:nvGrpSpPr>
      <xdr:grpSpPr>
        <a:xfrm>
          <a:off x="12420600" y="3114675"/>
          <a:ext cx="723900" cy="323850"/>
          <a:chOff x="8670557" y="1818154"/>
          <a:chExt cx="1165971" cy="318248"/>
        </a:xfrm>
        <a:solidFill>
          <a:srgbClr val="FFFFFF"/>
        </a:solidFill>
      </xdr:grpSpPr>
    </xdr:grpSp>
    <xdr:clientData/>
  </xdr:twoCellAnchor>
  <xdr:twoCellAnchor>
    <xdr:from>
      <xdr:col>9</xdr:col>
      <xdr:colOff>38100</xdr:colOff>
      <xdr:row>13</xdr:row>
      <xdr:rowOff>38100</xdr:rowOff>
    </xdr:from>
    <xdr:to>
      <xdr:col>9</xdr:col>
      <xdr:colOff>762000</xdr:colOff>
      <xdr:row>13</xdr:row>
      <xdr:rowOff>352425</xdr:rowOff>
    </xdr:to>
    <xdr:grpSp>
      <xdr:nvGrpSpPr>
        <xdr:cNvPr id="101" name="グループ化 103"/>
        <xdr:cNvGrpSpPr>
          <a:grpSpLocks/>
        </xdr:cNvGrpSpPr>
      </xdr:nvGrpSpPr>
      <xdr:grpSpPr>
        <a:xfrm>
          <a:off x="12420600" y="3505200"/>
          <a:ext cx="723900" cy="314325"/>
          <a:chOff x="8670557" y="1818154"/>
          <a:chExt cx="1165971" cy="318248"/>
        </a:xfrm>
        <a:solidFill>
          <a:srgbClr val="FFFFFF"/>
        </a:solidFill>
      </xdr:grpSpPr>
    </xdr:grpSp>
    <xdr:clientData/>
  </xdr:twoCellAnchor>
  <xdr:twoCellAnchor>
    <xdr:from>
      <xdr:col>9</xdr:col>
      <xdr:colOff>38100</xdr:colOff>
      <xdr:row>14</xdr:row>
      <xdr:rowOff>28575</xdr:rowOff>
    </xdr:from>
    <xdr:to>
      <xdr:col>9</xdr:col>
      <xdr:colOff>762000</xdr:colOff>
      <xdr:row>14</xdr:row>
      <xdr:rowOff>342900</xdr:rowOff>
    </xdr:to>
    <xdr:grpSp>
      <xdr:nvGrpSpPr>
        <xdr:cNvPr id="105" name="グループ化 107"/>
        <xdr:cNvGrpSpPr>
          <a:grpSpLocks/>
        </xdr:cNvGrpSpPr>
      </xdr:nvGrpSpPr>
      <xdr:grpSpPr>
        <a:xfrm>
          <a:off x="12420600" y="3876675"/>
          <a:ext cx="723900" cy="323850"/>
          <a:chOff x="8670548" y="1818154"/>
          <a:chExt cx="1165973" cy="318248"/>
        </a:xfrm>
        <a:solidFill>
          <a:srgbClr val="FFFFFF"/>
        </a:solidFill>
      </xdr:grpSpPr>
    </xdr:grpSp>
    <xdr:clientData/>
  </xdr:twoCellAnchor>
  <xdr:twoCellAnchor>
    <xdr:from>
      <xdr:col>9</xdr:col>
      <xdr:colOff>38100</xdr:colOff>
      <xdr:row>15</xdr:row>
      <xdr:rowOff>38100</xdr:rowOff>
    </xdr:from>
    <xdr:to>
      <xdr:col>9</xdr:col>
      <xdr:colOff>762000</xdr:colOff>
      <xdr:row>15</xdr:row>
      <xdr:rowOff>352425</xdr:rowOff>
    </xdr:to>
    <xdr:grpSp>
      <xdr:nvGrpSpPr>
        <xdr:cNvPr id="109" name="グループ化 111"/>
        <xdr:cNvGrpSpPr>
          <a:grpSpLocks/>
        </xdr:cNvGrpSpPr>
      </xdr:nvGrpSpPr>
      <xdr:grpSpPr>
        <a:xfrm>
          <a:off x="12420600" y="4267200"/>
          <a:ext cx="723900" cy="314325"/>
          <a:chOff x="8670525" y="1818154"/>
          <a:chExt cx="1165972" cy="318248"/>
        </a:xfrm>
        <a:solidFill>
          <a:srgbClr val="FFFFFF"/>
        </a:solidFill>
      </xdr:grpSpPr>
    </xdr:grpSp>
    <xdr:clientData/>
  </xdr:twoCellAnchor>
  <xdr:twoCellAnchor>
    <xdr:from>
      <xdr:col>9</xdr:col>
      <xdr:colOff>38100</xdr:colOff>
      <xdr:row>16</xdr:row>
      <xdr:rowOff>28575</xdr:rowOff>
    </xdr:from>
    <xdr:to>
      <xdr:col>9</xdr:col>
      <xdr:colOff>762000</xdr:colOff>
      <xdr:row>16</xdr:row>
      <xdr:rowOff>342900</xdr:rowOff>
    </xdr:to>
    <xdr:grpSp>
      <xdr:nvGrpSpPr>
        <xdr:cNvPr id="113" name="グループ化 115"/>
        <xdr:cNvGrpSpPr>
          <a:grpSpLocks/>
        </xdr:cNvGrpSpPr>
      </xdr:nvGrpSpPr>
      <xdr:grpSpPr>
        <a:xfrm>
          <a:off x="12420600" y="4638675"/>
          <a:ext cx="723900" cy="323850"/>
          <a:chOff x="8670557" y="1818154"/>
          <a:chExt cx="1165971" cy="318248"/>
        </a:xfrm>
        <a:solidFill>
          <a:srgbClr val="FFFFFF"/>
        </a:solidFill>
      </xdr:grpSpPr>
    </xdr:grpSp>
    <xdr:clientData/>
  </xdr:twoCellAnchor>
  <xdr:twoCellAnchor>
    <xdr:from>
      <xdr:col>9</xdr:col>
      <xdr:colOff>38100</xdr:colOff>
      <xdr:row>17</xdr:row>
      <xdr:rowOff>38100</xdr:rowOff>
    </xdr:from>
    <xdr:to>
      <xdr:col>9</xdr:col>
      <xdr:colOff>762000</xdr:colOff>
      <xdr:row>17</xdr:row>
      <xdr:rowOff>352425</xdr:rowOff>
    </xdr:to>
    <xdr:grpSp>
      <xdr:nvGrpSpPr>
        <xdr:cNvPr id="117" name="グループ化 119"/>
        <xdr:cNvGrpSpPr>
          <a:grpSpLocks/>
        </xdr:cNvGrpSpPr>
      </xdr:nvGrpSpPr>
      <xdr:grpSpPr>
        <a:xfrm>
          <a:off x="12420600" y="5029200"/>
          <a:ext cx="723900" cy="314325"/>
          <a:chOff x="8670584" y="1818154"/>
          <a:chExt cx="1165972" cy="318248"/>
        </a:xfrm>
        <a:solidFill>
          <a:srgbClr val="FFFFFF"/>
        </a:solidFill>
      </xdr:grpSpPr>
    </xdr:grpSp>
    <xdr:clientData/>
  </xdr:twoCellAnchor>
  <xdr:twoCellAnchor>
    <xdr:from>
      <xdr:col>9</xdr:col>
      <xdr:colOff>38100</xdr:colOff>
      <xdr:row>18</xdr:row>
      <xdr:rowOff>28575</xdr:rowOff>
    </xdr:from>
    <xdr:to>
      <xdr:col>9</xdr:col>
      <xdr:colOff>762000</xdr:colOff>
      <xdr:row>18</xdr:row>
      <xdr:rowOff>342900</xdr:rowOff>
    </xdr:to>
    <xdr:grpSp>
      <xdr:nvGrpSpPr>
        <xdr:cNvPr id="121" name="グループ化 123"/>
        <xdr:cNvGrpSpPr>
          <a:grpSpLocks/>
        </xdr:cNvGrpSpPr>
      </xdr:nvGrpSpPr>
      <xdr:grpSpPr>
        <a:xfrm>
          <a:off x="12420600" y="5400675"/>
          <a:ext cx="723900" cy="323850"/>
          <a:chOff x="8670525" y="1818154"/>
          <a:chExt cx="1165972" cy="318248"/>
        </a:xfrm>
        <a:solidFill>
          <a:srgbClr val="FFFFFF"/>
        </a:solidFill>
      </xdr:grpSpPr>
    </xdr:grpSp>
    <xdr:clientData/>
  </xdr:twoCellAnchor>
  <xdr:twoCellAnchor>
    <xdr:from>
      <xdr:col>9</xdr:col>
      <xdr:colOff>38100</xdr:colOff>
      <xdr:row>19</xdr:row>
      <xdr:rowOff>38100</xdr:rowOff>
    </xdr:from>
    <xdr:to>
      <xdr:col>9</xdr:col>
      <xdr:colOff>762000</xdr:colOff>
      <xdr:row>19</xdr:row>
      <xdr:rowOff>352425</xdr:rowOff>
    </xdr:to>
    <xdr:grpSp>
      <xdr:nvGrpSpPr>
        <xdr:cNvPr id="125" name="グループ化 127"/>
        <xdr:cNvGrpSpPr>
          <a:grpSpLocks/>
        </xdr:cNvGrpSpPr>
      </xdr:nvGrpSpPr>
      <xdr:grpSpPr>
        <a:xfrm>
          <a:off x="12420600" y="5791200"/>
          <a:ext cx="723900" cy="314325"/>
          <a:chOff x="8670525" y="1818154"/>
          <a:chExt cx="1165972" cy="318248"/>
        </a:xfrm>
        <a:solidFill>
          <a:srgbClr val="FFFFFF"/>
        </a:solidFill>
      </xdr:grpSpPr>
    </xdr:grpSp>
    <xdr:clientData/>
  </xdr:twoCellAnchor>
  <xdr:twoCellAnchor>
    <xdr:from>
      <xdr:col>9</xdr:col>
      <xdr:colOff>38100</xdr:colOff>
      <xdr:row>20</xdr:row>
      <xdr:rowOff>28575</xdr:rowOff>
    </xdr:from>
    <xdr:to>
      <xdr:col>9</xdr:col>
      <xdr:colOff>762000</xdr:colOff>
      <xdr:row>20</xdr:row>
      <xdr:rowOff>342900</xdr:rowOff>
    </xdr:to>
    <xdr:grpSp>
      <xdr:nvGrpSpPr>
        <xdr:cNvPr id="129" name="グループ化 131"/>
        <xdr:cNvGrpSpPr>
          <a:grpSpLocks/>
        </xdr:cNvGrpSpPr>
      </xdr:nvGrpSpPr>
      <xdr:grpSpPr>
        <a:xfrm>
          <a:off x="12420600" y="6162675"/>
          <a:ext cx="723900" cy="323850"/>
          <a:chOff x="8670525" y="1818154"/>
          <a:chExt cx="1165972" cy="318248"/>
        </a:xfrm>
        <a:solidFill>
          <a:srgbClr val="FFFFFF"/>
        </a:solidFill>
      </xdr:grpSpPr>
    </xdr:grpSp>
    <xdr:clientData/>
  </xdr:twoCellAnchor>
  <xdr:twoCellAnchor>
    <xdr:from>
      <xdr:col>9</xdr:col>
      <xdr:colOff>38100</xdr:colOff>
      <xdr:row>21</xdr:row>
      <xdr:rowOff>38100</xdr:rowOff>
    </xdr:from>
    <xdr:to>
      <xdr:col>9</xdr:col>
      <xdr:colOff>762000</xdr:colOff>
      <xdr:row>21</xdr:row>
      <xdr:rowOff>352425</xdr:rowOff>
    </xdr:to>
    <xdr:grpSp>
      <xdr:nvGrpSpPr>
        <xdr:cNvPr id="133" name="グループ化 135"/>
        <xdr:cNvGrpSpPr>
          <a:grpSpLocks/>
        </xdr:cNvGrpSpPr>
      </xdr:nvGrpSpPr>
      <xdr:grpSpPr>
        <a:xfrm>
          <a:off x="12420600" y="6553200"/>
          <a:ext cx="723900" cy="314325"/>
          <a:chOff x="8670551" y="1818154"/>
          <a:chExt cx="1165973" cy="318248"/>
        </a:xfrm>
        <a:solidFill>
          <a:srgbClr val="FFFFFF"/>
        </a:solidFill>
      </xdr:grpSpPr>
    </xdr:grpSp>
    <xdr:clientData/>
  </xdr:twoCellAnchor>
  <xdr:twoCellAnchor>
    <xdr:from>
      <xdr:col>9</xdr:col>
      <xdr:colOff>38100</xdr:colOff>
      <xdr:row>22</xdr:row>
      <xdr:rowOff>28575</xdr:rowOff>
    </xdr:from>
    <xdr:to>
      <xdr:col>9</xdr:col>
      <xdr:colOff>762000</xdr:colOff>
      <xdr:row>22</xdr:row>
      <xdr:rowOff>342900</xdr:rowOff>
    </xdr:to>
    <xdr:grpSp>
      <xdr:nvGrpSpPr>
        <xdr:cNvPr id="137" name="グループ化 139"/>
        <xdr:cNvGrpSpPr>
          <a:grpSpLocks/>
        </xdr:cNvGrpSpPr>
      </xdr:nvGrpSpPr>
      <xdr:grpSpPr>
        <a:xfrm>
          <a:off x="12420600" y="6924675"/>
          <a:ext cx="723900" cy="323850"/>
          <a:chOff x="8670557" y="1818154"/>
          <a:chExt cx="1165971" cy="318248"/>
        </a:xfrm>
        <a:solidFill>
          <a:srgbClr val="FFFFFF"/>
        </a:solidFill>
      </xdr:grpSpPr>
    </xdr:grpSp>
    <xdr:clientData/>
  </xdr:twoCellAnchor>
  <xdr:twoCellAnchor>
    <xdr:from>
      <xdr:col>9</xdr:col>
      <xdr:colOff>38100</xdr:colOff>
      <xdr:row>23</xdr:row>
      <xdr:rowOff>38100</xdr:rowOff>
    </xdr:from>
    <xdr:to>
      <xdr:col>9</xdr:col>
      <xdr:colOff>762000</xdr:colOff>
      <xdr:row>23</xdr:row>
      <xdr:rowOff>352425</xdr:rowOff>
    </xdr:to>
    <xdr:grpSp>
      <xdr:nvGrpSpPr>
        <xdr:cNvPr id="141" name="グループ化 143"/>
        <xdr:cNvGrpSpPr>
          <a:grpSpLocks/>
        </xdr:cNvGrpSpPr>
      </xdr:nvGrpSpPr>
      <xdr:grpSpPr>
        <a:xfrm>
          <a:off x="12420600" y="7315200"/>
          <a:ext cx="723900" cy="314325"/>
          <a:chOff x="8670557" y="1818154"/>
          <a:chExt cx="1165971" cy="318248"/>
        </a:xfrm>
        <a:solidFill>
          <a:srgbClr val="FFFFFF"/>
        </a:solidFill>
      </xdr:grpSpPr>
    </xdr:grpSp>
    <xdr:clientData/>
  </xdr:twoCellAnchor>
  <xdr:twoCellAnchor>
    <xdr:from>
      <xdr:col>9</xdr:col>
      <xdr:colOff>38100</xdr:colOff>
      <xdr:row>24</xdr:row>
      <xdr:rowOff>28575</xdr:rowOff>
    </xdr:from>
    <xdr:to>
      <xdr:col>9</xdr:col>
      <xdr:colOff>762000</xdr:colOff>
      <xdr:row>24</xdr:row>
      <xdr:rowOff>342900</xdr:rowOff>
    </xdr:to>
    <xdr:grpSp>
      <xdr:nvGrpSpPr>
        <xdr:cNvPr id="145" name="グループ化 147"/>
        <xdr:cNvGrpSpPr>
          <a:grpSpLocks/>
        </xdr:cNvGrpSpPr>
      </xdr:nvGrpSpPr>
      <xdr:grpSpPr>
        <a:xfrm>
          <a:off x="12420600" y="7686675"/>
          <a:ext cx="723900" cy="323850"/>
          <a:chOff x="8670557" y="1818154"/>
          <a:chExt cx="1165971" cy="318248"/>
        </a:xfrm>
        <a:solidFill>
          <a:srgbClr val="FFFFFF"/>
        </a:solidFill>
      </xdr:grpSpPr>
    </xdr:grpSp>
    <xdr:clientData/>
  </xdr:twoCellAnchor>
  <xdr:twoCellAnchor>
    <xdr:from>
      <xdr:col>9</xdr:col>
      <xdr:colOff>38100</xdr:colOff>
      <xdr:row>25</xdr:row>
      <xdr:rowOff>38100</xdr:rowOff>
    </xdr:from>
    <xdr:to>
      <xdr:col>9</xdr:col>
      <xdr:colOff>762000</xdr:colOff>
      <xdr:row>25</xdr:row>
      <xdr:rowOff>352425</xdr:rowOff>
    </xdr:to>
    <xdr:grpSp>
      <xdr:nvGrpSpPr>
        <xdr:cNvPr id="149" name="グループ化 151"/>
        <xdr:cNvGrpSpPr>
          <a:grpSpLocks/>
        </xdr:cNvGrpSpPr>
      </xdr:nvGrpSpPr>
      <xdr:grpSpPr>
        <a:xfrm>
          <a:off x="12420600" y="8077200"/>
          <a:ext cx="723900" cy="314325"/>
          <a:chOff x="8670620" y="1818154"/>
          <a:chExt cx="1165972" cy="318248"/>
        </a:xfrm>
        <a:solidFill>
          <a:srgbClr val="FFFFFF"/>
        </a:solidFill>
      </xdr:grpSpPr>
    </xdr:grpSp>
    <xdr:clientData/>
  </xdr:twoCellAnchor>
  <xdr:twoCellAnchor>
    <xdr:from>
      <xdr:col>9</xdr:col>
      <xdr:colOff>38100</xdr:colOff>
      <xdr:row>26</xdr:row>
      <xdr:rowOff>28575</xdr:rowOff>
    </xdr:from>
    <xdr:to>
      <xdr:col>9</xdr:col>
      <xdr:colOff>762000</xdr:colOff>
      <xdr:row>26</xdr:row>
      <xdr:rowOff>342900</xdr:rowOff>
    </xdr:to>
    <xdr:grpSp>
      <xdr:nvGrpSpPr>
        <xdr:cNvPr id="153" name="グループ化 155"/>
        <xdr:cNvGrpSpPr>
          <a:grpSpLocks/>
        </xdr:cNvGrpSpPr>
      </xdr:nvGrpSpPr>
      <xdr:grpSpPr>
        <a:xfrm>
          <a:off x="12420600" y="8448675"/>
          <a:ext cx="723900" cy="323850"/>
          <a:chOff x="8670572" y="1818154"/>
          <a:chExt cx="1165975" cy="318248"/>
        </a:xfrm>
        <a:solidFill>
          <a:srgbClr val="FFFFFF"/>
        </a:solidFill>
      </xdr:grpSpPr>
    </xdr:grpSp>
    <xdr:clientData/>
  </xdr:twoCellAnchor>
  <xdr:twoCellAnchor>
    <xdr:from>
      <xdr:col>9</xdr:col>
      <xdr:colOff>38100</xdr:colOff>
      <xdr:row>27</xdr:row>
      <xdr:rowOff>38100</xdr:rowOff>
    </xdr:from>
    <xdr:to>
      <xdr:col>9</xdr:col>
      <xdr:colOff>762000</xdr:colOff>
      <xdr:row>27</xdr:row>
      <xdr:rowOff>352425</xdr:rowOff>
    </xdr:to>
    <xdr:grpSp>
      <xdr:nvGrpSpPr>
        <xdr:cNvPr id="157" name="グループ化 159"/>
        <xdr:cNvGrpSpPr>
          <a:grpSpLocks/>
        </xdr:cNvGrpSpPr>
      </xdr:nvGrpSpPr>
      <xdr:grpSpPr>
        <a:xfrm>
          <a:off x="12420600" y="8839200"/>
          <a:ext cx="723900" cy="314325"/>
          <a:chOff x="8670551" y="1818154"/>
          <a:chExt cx="1165973" cy="318248"/>
        </a:xfrm>
        <a:solidFill>
          <a:srgbClr val="FFFFFF"/>
        </a:solidFill>
      </xdr:grpSpPr>
    </xdr:grpSp>
    <xdr:clientData/>
  </xdr:twoCellAnchor>
  <xdr:twoCellAnchor>
    <xdr:from>
      <xdr:col>9</xdr:col>
      <xdr:colOff>38100</xdr:colOff>
      <xdr:row>28</xdr:row>
      <xdr:rowOff>28575</xdr:rowOff>
    </xdr:from>
    <xdr:to>
      <xdr:col>9</xdr:col>
      <xdr:colOff>762000</xdr:colOff>
      <xdr:row>28</xdr:row>
      <xdr:rowOff>342900</xdr:rowOff>
    </xdr:to>
    <xdr:grpSp>
      <xdr:nvGrpSpPr>
        <xdr:cNvPr id="161" name="グループ化 163"/>
        <xdr:cNvGrpSpPr>
          <a:grpSpLocks/>
        </xdr:cNvGrpSpPr>
      </xdr:nvGrpSpPr>
      <xdr:grpSpPr>
        <a:xfrm>
          <a:off x="12420600" y="9210675"/>
          <a:ext cx="723900" cy="323850"/>
          <a:chOff x="8670557" y="1818154"/>
          <a:chExt cx="1165971" cy="318248"/>
        </a:xfrm>
        <a:solidFill>
          <a:srgbClr val="FFFFFF"/>
        </a:solidFill>
      </xdr:grpSpPr>
    </xdr:grpSp>
    <xdr:clientData/>
  </xdr:twoCellAnchor>
  <xdr:twoCellAnchor>
    <xdr:from>
      <xdr:col>9</xdr:col>
      <xdr:colOff>38100</xdr:colOff>
      <xdr:row>29</xdr:row>
      <xdr:rowOff>38100</xdr:rowOff>
    </xdr:from>
    <xdr:to>
      <xdr:col>9</xdr:col>
      <xdr:colOff>762000</xdr:colOff>
      <xdr:row>29</xdr:row>
      <xdr:rowOff>352425</xdr:rowOff>
    </xdr:to>
    <xdr:grpSp>
      <xdr:nvGrpSpPr>
        <xdr:cNvPr id="165" name="グループ化 167"/>
        <xdr:cNvGrpSpPr>
          <a:grpSpLocks/>
        </xdr:cNvGrpSpPr>
      </xdr:nvGrpSpPr>
      <xdr:grpSpPr>
        <a:xfrm>
          <a:off x="12420600" y="9601200"/>
          <a:ext cx="723900" cy="314325"/>
          <a:chOff x="8670572" y="1818154"/>
          <a:chExt cx="1165975" cy="318248"/>
        </a:xfrm>
        <a:solidFill>
          <a:srgbClr val="FFFFFF"/>
        </a:solidFill>
      </xdr:grpSpPr>
    </xdr:grpSp>
    <xdr:clientData/>
  </xdr:twoCellAnchor>
  <xdr:twoCellAnchor>
    <xdr:from>
      <xdr:col>9</xdr:col>
      <xdr:colOff>0</xdr:colOff>
      <xdr:row>30</xdr:row>
      <xdr:rowOff>76200</xdr:rowOff>
    </xdr:from>
    <xdr:to>
      <xdr:col>9</xdr:col>
      <xdr:colOff>0</xdr:colOff>
      <xdr:row>31</xdr:row>
      <xdr:rowOff>142875</xdr:rowOff>
    </xdr:to>
    <xdr:sp>
      <xdr:nvSpPr>
        <xdr:cNvPr id="169" name="角丸四角形 1">
          <a:hlinkClick r:id="rId1"/>
        </xdr:cNvPr>
        <xdr:cNvSpPr>
          <a:spLocks/>
        </xdr:cNvSpPr>
      </xdr:nvSpPr>
      <xdr:spPr>
        <a:xfrm>
          <a:off x="12382500" y="10020300"/>
          <a:ext cx="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twoCellAnchor>
    <xdr:from>
      <xdr:col>8</xdr:col>
      <xdr:colOff>0</xdr:colOff>
      <xdr:row>3</xdr:row>
      <xdr:rowOff>228600</xdr:rowOff>
    </xdr:from>
    <xdr:to>
      <xdr:col>8</xdr:col>
      <xdr:colOff>1647825</xdr:colOff>
      <xdr:row>5</xdr:row>
      <xdr:rowOff>38100</xdr:rowOff>
    </xdr:to>
    <xdr:sp macro="[0]!チェックボックスリセット">
      <xdr:nvSpPr>
        <xdr:cNvPr id="170" name="角丸四角形 7"/>
        <xdr:cNvSpPr>
          <a:spLocks/>
        </xdr:cNvSpPr>
      </xdr:nvSpPr>
      <xdr:spPr>
        <a:xfrm>
          <a:off x="7210425" y="1076325"/>
          <a:ext cx="1647825" cy="304800"/>
        </a:xfrm>
        <a:prstGeom prst="roundRect">
          <a:avLst/>
        </a:prstGeom>
        <a:solidFill>
          <a:srgbClr val="FF0000"/>
        </a:solidFill>
        <a:ln w="25400" cmpd="sng">
          <a:noFill/>
        </a:ln>
      </xdr:spPr>
      <xdr:txBody>
        <a:bodyPr vertOverflow="clip" wrap="square"/>
        <a:p>
          <a:pPr algn="ctr">
            <a:defRPr/>
          </a:pPr>
          <a:r>
            <a:rPr lang="en-US" cap="none" sz="1100" b="0" i="0" u="none" baseline="0">
              <a:solidFill>
                <a:srgbClr val="FFFFFF"/>
              </a:solidFill>
            </a:rPr>
            <a:t>チェックボックス　リセット</a:t>
          </a:r>
        </a:p>
      </xdr:txBody>
    </xdr:sp>
    <xdr:clientData/>
  </xdr:twoCellAnchor>
  <xdr:twoCellAnchor>
    <xdr:from>
      <xdr:col>2</xdr:col>
      <xdr:colOff>5048250</xdr:colOff>
      <xdr:row>30</xdr:row>
      <xdr:rowOff>47625</xdr:rowOff>
    </xdr:from>
    <xdr:to>
      <xdr:col>6</xdr:col>
      <xdr:colOff>19050</xdr:colOff>
      <xdr:row>31</xdr:row>
      <xdr:rowOff>123825</xdr:rowOff>
    </xdr:to>
    <xdr:sp macro="[0]!問22">
      <xdr:nvSpPr>
        <xdr:cNvPr id="171" name="角丸四角形 3">
          <a:hlinkClick r:id="rId2"/>
        </xdr:cNvPr>
        <xdr:cNvSpPr>
          <a:spLocks/>
        </xdr:cNvSpPr>
      </xdr:nvSpPr>
      <xdr:spPr>
        <a:xfrm>
          <a:off x="5562600" y="9991725"/>
          <a:ext cx="1152525"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22</a:t>
          </a:r>
          <a:r>
            <a:rPr lang="en-US" cap="none" sz="1200" b="1" i="0" u="none" baseline="0">
              <a:solidFill>
                <a:srgbClr val="FFFFFF"/>
              </a:solidFill>
            </a:rPr>
            <a:t>へ</a:t>
          </a:r>
        </a:p>
      </xdr:txBody>
    </xdr:sp>
    <xdr:clientData/>
  </xdr:twoCellAnchor>
  <xdr:twoCellAnchor>
    <xdr:from>
      <xdr:col>8</xdr:col>
      <xdr:colOff>5038725</xdr:colOff>
      <xdr:row>30</xdr:row>
      <xdr:rowOff>47625</xdr:rowOff>
    </xdr:from>
    <xdr:to>
      <xdr:col>12</xdr:col>
      <xdr:colOff>9525</xdr:colOff>
      <xdr:row>31</xdr:row>
      <xdr:rowOff>123825</xdr:rowOff>
    </xdr:to>
    <xdr:sp macro="[0]!問22">
      <xdr:nvSpPr>
        <xdr:cNvPr id="172" name="角丸四角形 3">
          <a:hlinkClick r:id="rId3"/>
        </xdr:cNvPr>
        <xdr:cNvSpPr>
          <a:spLocks/>
        </xdr:cNvSpPr>
      </xdr:nvSpPr>
      <xdr:spPr>
        <a:xfrm>
          <a:off x="12249150" y="9991725"/>
          <a:ext cx="1143000" cy="41910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問</a:t>
          </a:r>
          <a:r>
            <a:rPr lang="en-US" cap="none" sz="1200" b="1" i="0" u="none" baseline="0">
              <a:solidFill>
                <a:srgbClr val="FFFFFF"/>
              </a:solidFill>
            </a:rPr>
            <a:t>№</a:t>
          </a:r>
          <a:r>
            <a:rPr lang="en-US" cap="none" sz="1200" b="1" i="0" u="none" baseline="0">
              <a:solidFill>
                <a:srgbClr val="FFFFFF"/>
              </a:solidFill>
            </a:rPr>
            <a:t>1</a:t>
          </a:r>
          <a:r>
            <a:rPr lang="en-US" cap="none" sz="1200" b="1" i="0" u="none" baseline="0">
              <a:solidFill>
                <a:srgbClr val="FFFFFF"/>
              </a:solidFill>
            </a:rPr>
            <a:t>へ</a:t>
          </a:r>
        </a:p>
      </xdr:txBody>
    </xdr:sp>
    <xdr:clientData/>
  </xdr:twoCellAnchor>
  <xdr:twoCellAnchor>
    <xdr:from>
      <xdr:col>8</xdr:col>
      <xdr:colOff>5048250</xdr:colOff>
      <xdr:row>31</xdr:row>
      <xdr:rowOff>171450</xdr:rowOff>
    </xdr:from>
    <xdr:to>
      <xdr:col>12</xdr:col>
      <xdr:colOff>19050</xdr:colOff>
      <xdr:row>32</xdr:row>
      <xdr:rowOff>238125</xdr:rowOff>
    </xdr:to>
    <xdr:sp macro="[0]!問22">
      <xdr:nvSpPr>
        <xdr:cNvPr id="173" name="角丸四角形 3">
          <a:hlinkClick r:id="rId4"/>
        </xdr:cNvPr>
        <xdr:cNvSpPr>
          <a:spLocks/>
        </xdr:cNvSpPr>
      </xdr:nvSpPr>
      <xdr:spPr>
        <a:xfrm>
          <a:off x="12258675" y="10458450"/>
          <a:ext cx="1143000" cy="40957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診断結果へ</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cdr:x>
      <cdr:y>0.82525</cdr:y>
    </cdr:from>
    <cdr:to>
      <cdr:x>0.7405</cdr:x>
      <cdr:y>1</cdr:y>
    </cdr:to>
    <cdr:sp fLocksText="0">
      <cdr:nvSpPr>
        <cdr:cNvPr id="1" name="テキスト ボックス 1"/>
        <cdr:cNvSpPr txBox="1">
          <a:spLocks noChangeArrowheads="1"/>
        </cdr:cNvSpPr>
      </cdr:nvSpPr>
      <cdr:spPr>
        <a:xfrm>
          <a:off x="3038475" y="4038600"/>
          <a:ext cx="666750" cy="904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17</xdr:row>
      <xdr:rowOff>171450</xdr:rowOff>
    </xdr:from>
    <xdr:to>
      <xdr:col>2</xdr:col>
      <xdr:colOff>219075</xdr:colOff>
      <xdr:row>25</xdr:row>
      <xdr:rowOff>171450</xdr:rowOff>
    </xdr:to>
    <xdr:sp>
      <xdr:nvSpPr>
        <xdr:cNvPr id="1" name="Rectangle 1"/>
        <xdr:cNvSpPr>
          <a:spLocks/>
        </xdr:cNvSpPr>
      </xdr:nvSpPr>
      <xdr:spPr>
        <a:xfrm>
          <a:off x="114300" y="3171825"/>
          <a:ext cx="1381125" cy="1371600"/>
        </a:xfrm>
        <a:prstGeom prst="rect">
          <a:avLst/>
        </a:prstGeom>
        <a:solidFill>
          <a:srgbClr val="FF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238125</xdr:colOff>
      <xdr:row>18</xdr:row>
      <xdr:rowOff>19050</xdr:rowOff>
    </xdr:from>
    <xdr:to>
      <xdr:col>4</xdr:col>
      <xdr:colOff>285750</xdr:colOff>
      <xdr:row>26</xdr:row>
      <xdr:rowOff>9525</xdr:rowOff>
    </xdr:to>
    <xdr:sp>
      <xdr:nvSpPr>
        <xdr:cNvPr id="2" name="Rectangle 6"/>
        <xdr:cNvSpPr>
          <a:spLocks/>
        </xdr:cNvSpPr>
      </xdr:nvSpPr>
      <xdr:spPr>
        <a:xfrm>
          <a:off x="1514475" y="3190875"/>
          <a:ext cx="1323975" cy="1362075"/>
        </a:xfrm>
        <a:prstGeom prst="rect">
          <a:avLst/>
        </a:prstGeom>
        <a:solidFill>
          <a:srgbClr val="FFCCCC">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xdr:row>
      <xdr:rowOff>85725</xdr:rowOff>
    </xdr:from>
    <xdr:to>
      <xdr:col>10</xdr:col>
      <xdr:colOff>28575</xdr:colOff>
      <xdr:row>38</xdr:row>
      <xdr:rowOff>9525</xdr:rowOff>
    </xdr:to>
    <xdr:graphicFrame>
      <xdr:nvGraphicFramePr>
        <xdr:cNvPr id="3" name="グラフ 4"/>
        <xdr:cNvGraphicFramePr/>
      </xdr:nvGraphicFramePr>
      <xdr:xfrm>
        <a:off x="0" y="1714500"/>
        <a:ext cx="5010150" cy="48958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10</xdr:row>
      <xdr:rowOff>9525</xdr:rowOff>
    </xdr:from>
    <xdr:to>
      <xdr:col>2</xdr:col>
      <xdr:colOff>238125</xdr:colOff>
      <xdr:row>17</xdr:row>
      <xdr:rowOff>161925</xdr:rowOff>
    </xdr:to>
    <xdr:sp>
      <xdr:nvSpPr>
        <xdr:cNvPr id="4" name="Rectangle 1"/>
        <xdr:cNvSpPr>
          <a:spLocks/>
        </xdr:cNvSpPr>
      </xdr:nvSpPr>
      <xdr:spPr>
        <a:xfrm>
          <a:off x="142875" y="1809750"/>
          <a:ext cx="1371600" cy="1352550"/>
        </a:xfrm>
        <a:prstGeom prst="rect">
          <a:avLst/>
        </a:prstGeom>
        <a:solidFill>
          <a:srgbClr val="66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285750</xdr:colOff>
      <xdr:row>9</xdr:row>
      <xdr:rowOff>152400</xdr:rowOff>
    </xdr:from>
    <xdr:to>
      <xdr:col>6</xdr:col>
      <xdr:colOff>523875</xdr:colOff>
      <xdr:row>26</xdr:row>
      <xdr:rowOff>19050</xdr:rowOff>
    </xdr:to>
    <xdr:sp>
      <xdr:nvSpPr>
        <xdr:cNvPr id="5" name="Rectangle 2"/>
        <xdr:cNvSpPr>
          <a:spLocks/>
        </xdr:cNvSpPr>
      </xdr:nvSpPr>
      <xdr:spPr>
        <a:xfrm>
          <a:off x="2838450" y="1781175"/>
          <a:ext cx="1514475" cy="2781300"/>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26</xdr:row>
      <xdr:rowOff>19050</xdr:rowOff>
    </xdr:from>
    <xdr:to>
      <xdr:col>6</xdr:col>
      <xdr:colOff>533400</xdr:colOff>
      <xdr:row>34</xdr:row>
      <xdr:rowOff>38100</xdr:rowOff>
    </xdr:to>
    <xdr:sp>
      <xdr:nvSpPr>
        <xdr:cNvPr id="6" name="Rectangle 3"/>
        <xdr:cNvSpPr>
          <a:spLocks/>
        </xdr:cNvSpPr>
      </xdr:nvSpPr>
      <xdr:spPr>
        <a:xfrm>
          <a:off x="133350" y="4562475"/>
          <a:ext cx="4229100" cy="1390650"/>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238125</xdr:colOff>
      <xdr:row>10</xdr:row>
      <xdr:rowOff>19050</xdr:rowOff>
    </xdr:from>
    <xdr:to>
      <xdr:col>4</xdr:col>
      <xdr:colOff>285750</xdr:colOff>
      <xdr:row>17</xdr:row>
      <xdr:rowOff>171450</xdr:rowOff>
    </xdr:to>
    <xdr:sp>
      <xdr:nvSpPr>
        <xdr:cNvPr id="7" name="Rectangle 6"/>
        <xdr:cNvSpPr>
          <a:spLocks/>
        </xdr:cNvSpPr>
      </xdr:nvSpPr>
      <xdr:spPr>
        <a:xfrm>
          <a:off x="1514475" y="1819275"/>
          <a:ext cx="1323975" cy="1352550"/>
        </a:xfrm>
        <a:prstGeom prst="rect">
          <a:avLst/>
        </a:prstGeom>
        <a:solidFill>
          <a:srgbClr val="FF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35</xdr:row>
      <xdr:rowOff>9525</xdr:rowOff>
    </xdr:from>
    <xdr:to>
      <xdr:col>13</xdr:col>
      <xdr:colOff>295275</xdr:colOff>
      <xdr:row>37</xdr:row>
      <xdr:rowOff>28575</xdr:rowOff>
    </xdr:to>
    <xdr:sp macro="[0]!問22">
      <xdr:nvSpPr>
        <xdr:cNvPr id="8" name="角丸四角形 3">
          <a:hlinkClick r:id="rId2"/>
        </xdr:cNvPr>
        <xdr:cNvSpPr>
          <a:spLocks/>
        </xdr:cNvSpPr>
      </xdr:nvSpPr>
      <xdr:spPr>
        <a:xfrm>
          <a:off x="5619750" y="6096000"/>
          <a:ext cx="1571625" cy="36195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本人チェックシートへ</a:t>
          </a:r>
        </a:p>
      </xdr:txBody>
    </xdr:sp>
    <xdr:clientData/>
  </xdr:twoCellAnchor>
  <xdr:twoCellAnchor>
    <xdr:from>
      <xdr:col>11</xdr:col>
      <xdr:colOff>9525</xdr:colOff>
      <xdr:row>38</xdr:row>
      <xdr:rowOff>0</xdr:rowOff>
    </xdr:from>
    <xdr:to>
      <xdr:col>13</xdr:col>
      <xdr:colOff>295275</xdr:colOff>
      <xdr:row>40</xdr:row>
      <xdr:rowOff>19050</xdr:rowOff>
    </xdr:to>
    <xdr:sp macro="[0]!問22">
      <xdr:nvSpPr>
        <xdr:cNvPr id="9" name="角丸四角形 3">
          <a:hlinkClick r:id="rId3"/>
        </xdr:cNvPr>
        <xdr:cNvSpPr>
          <a:spLocks/>
        </xdr:cNvSpPr>
      </xdr:nvSpPr>
      <xdr:spPr>
        <a:xfrm>
          <a:off x="5629275" y="6600825"/>
          <a:ext cx="1562100" cy="361950"/>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上司チェックシートへ</a:t>
          </a:r>
        </a:p>
      </xdr:txBody>
    </xdr:sp>
    <xdr:clientData/>
  </xdr:twoCellAnchor>
  <xdr:twoCellAnchor>
    <xdr:from>
      <xdr:col>11</xdr:col>
      <xdr:colOff>0</xdr:colOff>
      <xdr:row>41</xdr:row>
      <xdr:rowOff>9525</xdr:rowOff>
    </xdr:from>
    <xdr:to>
      <xdr:col>13</xdr:col>
      <xdr:colOff>285750</xdr:colOff>
      <xdr:row>43</xdr:row>
      <xdr:rowOff>19050</xdr:rowOff>
    </xdr:to>
    <xdr:sp macro="[0]!問22">
      <xdr:nvSpPr>
        <xdr:cNvPr id="10" name="角丸四角形 3">
          <a:hlinkClick r:id="rId4"/>
        </xdr:cNvPr>
        <xdr:cNvSpPr>
          <a:spLocks/>
        </xdr:cNvSpPr>
      </xdr:nvSpPr>
      <xdr:spPr>
        <a:xfrm>
          <a:off x="5619750" y="7124700"/>
          <a:ext cx="1562100" cy="35242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1</a:t>
          </a:r>
          <a:r>
            <a:rPr lang="en-US" cap="none" sz="1200" b="1" i="0" u="none" baseline="0">
              <a:solidFill>
                <a:srgbClr val="FFFFFF"/>
              </a:solidFill>
            </a:rPr>
            <a:t>チェックシートへ</a:t>
          </a:r>
        </a:p>
      </xdr:txBody>
    </xdr:sp>
    <xdr:clientData/>
  </xdr:twoCellAnchor>
  <xdr:twoCellAnchor>
    <xdr:from>
      <xdr:col>10</xdr:col>
      <xdr:colOff>638175</xdr:colOff>
      <xdr:row>43</xdr:row>
      <xdr:rowOff>161925</xdr:rowOff>
    </xdr:from>
    <xdr:to>
      <xdr:col>13</xdr:col>
      <xdr:colOff>285750</xdr:colOff>
      <xdr:row>45</xdr:row>
      <xdr:rowOff>171450</xdr:rowOff>
    </xdr:to>
    <xdr:sp macro="[0]!問22">
      <xdr:nvSpPr>
        <xdr:cNvPr id="11" name="角丸四角形 3">
          <a:hlinkClick r:id="rId5"/>
        </xdr:cNvPr>
        <xdr:cNvSpPr>
          <a:spLocks/>
        </xdr:cNvSpPr>
      </xdr:nvSpPr>
      <xdr:spPr>
        <a:xfrm>
          <a:off x="5619750" y="7620000"/>
          <a:ext cx="1562100" cy="352425"/>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2</a:t>
          </a:r>
          <a:r>
            <a:rPr lang="en-US" cap="none" sz="1200" b="1" i="0" u="none" baseline="0">
              <a:solidFill>
                <a:srgbClr val="FFFFFF"/>
              </a:solidFill>
            </a:rPr>
            <a:t>チェックシートへ</a:t>
          </a:r>
        </a:p>
      </xdr:txBody>
    </xdr:sp>
    <xdr:clientData/>
  </xdr:twoCellAnchor>
  <xdr:twoCellAnchor>
    <xdr:from>
      <xdr:col>14</xdr:col>
      <xdr:colOff>638175</xdr:colOff>
      <xdr:row>35</xdr:row>
      <xdr:rowOff>0</xdr:rowOff>
    </xdr:from>
    <xdr:to>
      <xdr:col>17</xdr:col>
      <xdr:colOff>228600</xdr:colOff>
      <xdr:row>37</xdr:row>
      <xdr:rowOff>19050</xdr:rowOff>
    </xdr:to>
    <xdr:sp macro="[0]!本人向けプリントアウト">
      <xdr:nvSpPr>
        <xdr:cNvPr id="12" name="角丸四角形 3"/>
        <xdr:cNvSpPr>
          <a:spLocks/>
        </xdr:cNvSpPr>
      </xdr:nvSpPr>
      <xdr:spPr>
        <a:xfrm>
          <a:off x="8220075" y="6086475"/>
          <a:ext cx="1543050" cy="361950"/>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本人向プリントアウト</a:t>
          </a:r>
        </a:p>
      </xdr:txBody>
    </xdr:sp>
    <xdr:clientData/>
  </xdr:twoCellAnchor>
  <xdr:twoCellAnchor>
    <xdr:from>
      <xdr:col>14</xdr:col>
      <xdr:colOff>638175</xdr:colOff>
      <xdr:row>38</xdr:row>
      <xdr:rowOff>152400</xdr:rowOff>
    </xdr:from>
    <xdr:to>
      <xdr:col>17</xdr:col>
      <xdr:colOff>247650</xdr:colOff>
      <xdr:row>40</xdr:row>
      <xdr:rowOff>171450</xdr:rowOff>
    </xdr:to>
    <xdr:sp macro="[0]!上司向けプリントアウト">
      <xdr:nvSpPr>
        <xdr:cNvPr id="13" name="角丸四角形 3"/>
        <xdr:cNvSpPr>
          <a:spLocks/>
        </xdr:cNvSpPr>
      </xdr:nvSpPr>
      <xdr:spPr>
        <a:xfrm>
          <a:off x="8220075" y="6753225"/>
          <a:ext cx="1562100" cy="361950"/>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上司向プリントアウト</a:t>
          </a:r>
        </a:p>
      </xdr:txBody>
    </xdr:sp>
    <xdr:clientData/>
  </xdr:twoCellAnchor>
  <xdr:twoCellAnchor>
    <xdr:from>
      <xdr:col>0</xdr:col>
      <xdr:colOff>533400</xdr:colOff>
      <xdr:row>29</xdr:row>
      <xdr:rowOff>19050</xdr:rowOff>
    </xdr:from>
    <xdr:to>
      <xdr:col>6</xdr:col>
      <xdr:colOff>238125</xdr:colOff>
      <xdr:row>29</xdr:row>
      <xdr:rowOff>19050</xdr:rowOff>
    </xdr:to>
    <xdr:sp>
      <xdr:nvSpPr>
        <xdr:cNvPr id="14" name="直線矢印コネクタ 31"/>
        <xdr:cNvSpPr>
          <a:spLocks/>
        </xdr:cNvSpPr>
      </xdr:nvSpPr>
      <xdr:spPr>
        <a:xfrm flipH="1">
          <a:off x="533400" y="5076825"/>
          <a:ext cx="3533775" cy="0"/>
        </a:xfrm>
        <a:prstGeom prst="straightConnector1">
          <a:avLst/>
        </a:prstGeom>
        <a:noFill/>
        <a:ln w="44450" cmpd="sng">
          <a:solidFill>
            <a:srgbClr val="FF0000"/>
          </a:solidFill>
          <a:headEnd type="arrow"/>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342900</xdr:colOff>
      <xdr:row>12</xdr:row>
      <xdr:rowOff>47625</xdr:rowOff>
    </xdr:from>
    <xdr:to>
      <xdr:col>5</xdr:col>
      <xdr:colOff>342900</xdr:colOff>
      <xdr:row>31</xdr:row>
      <xdr:rowOff>104775</xdr:rowOff>
    </xdr:to>
    <xdr:sp>
      <xdr:nvSpPr>
        <xdr:cNvPr id="15" name="直線矢印コネクタ 38"/>
        <xdr:cNvSpPr>
          <a:spLocks/>
        </xdr:cNvSpPr>
      </xdr:nvSpPr>
      <xdr:spPr>
        <a:xfrm flipV="1">
          <a:off x="3533775" y="2190750"/>
          <a:ext cx="0" cy="3314700"/>
        </a:xfrm>
        <a:prstGeom prst="straightConnector1">
          <a:avLst/>
        </a:prstGeom>
        <a:noFill/>
        <a:ln w="44450" cmpd="sng">
          <a:solidFill>
            <a:srgbClr val="00B050"/>
          </a:solidFill>
          <a:headEnd type="oval"/>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161925</xdr:colOff>
      <xdr:row>11</xdr:row>
      <xdr:rowOff>19050</xdr:rowOff>
    </xdr:from>
    <xdr:ext cx="1428750" cy="981075"/>
    <xdr:sp>
      <xdr:nvSpPr>
        <xdr:cNvPr id="16" name="テキスト ボックス 40"/>
        <xdr:cNvSpPr txBox="1">
          <a:spLocks noChangeArrowheads="1"/>
        </xdr:cNvSpPr>
      </xdr:nvSpPr>
      <xdr:spPr>
        <a:xfrm>
          <a:off x="161925" y="1990725"/>
          <a:ext cx="1428750" cy="981075"/>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①</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安全確保</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行動</a:t>
          </a:r>
        </a:p>
      </xdr:txBody>
    </xdr:sp>
    <xdr:clientData/>
  </xdr:oneCellAnchor>
  <xdr:oneCellAnchor>
    <xdr:from>
      <xdr:col>0</xdr:col>
      <xdr:colOff>152400</xdr:colOff>
      <xdr:row>19</xdr:row>
      <xdr:rowOff>38100</xdr:rowOff>
    </xdr:from>
    <xdr:ext cx="1447800" cy="952500"/>
    <xdr:sp>
      <xdr:nvSpPr>
        <xdr:cNvPr id="17" name="テキスト ボックス 41"/>
        <xdr:cNvSpPr txBox="1">
          <a:spLocks noChangeArrowheads="1"/>
        </xdr:cNvSpPr>
      </xdr:nvSpPr>
      <xdr:spPr>
        <a:xfrm>
          <a:off x="152400" y="3381375"/>
          <a:ext cx="1447800" cy="952500"/>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②</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限定的安全</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確保行動</a:t>
          </a:r>
        </a:p>
      </xdr:txBody>
    </xdr:sp>
    <xdr:clientData/>
  </xdr:oneCellAnchor>
  <xdr:oneCellAnchor>
    <xdr:from>
      <xdr:col>2</xdr:col>
      <xdr:colOff>257175</xdr:colOff>
      <xdr:row>11</xdr:row>
      <xdr:rowOff>19050</xdr:rowOff>
    </xdr:from>
    <xdr:ext cx="1343025" cy="971550"/>
    <xdr:sp>
      <xdr:nvSpPr>
        <xdr:cNvPr id="18" name="テキスト ボックス 42"/>
        <xdr:cNvSpPr txBox="1">
          <a:spLocks noChangeArrowheads="1"/>
        </xdr:cNvSpPr>
      </xdr:nvSpPr>
      <xdr:spPr>
        <a:xfrm>
          <a:off x="1533525" y="1990725"/>
          <a:ext cx="1343025" cy="971550"/>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③</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意図的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危険敢行行動</a:t>
          </a:r>
        </a:p>
      </xdr:txBody>
    </xdr:sp>
    <xdr:clientData/>
  </xdr:oneCellAnchor>
  <xdr:oneCellAnchor>
    <xdr:from>
      <xdr:col>2</xdr:col>
      <xdr:colOff>257175</xdr:colOff>
      <xdr:row>19</xdr:row>
      <xdr:rowOff>38100</xdr:rowOff>
    </xdr:from>
    <xdr:ext cx="1371600" cy="962025"/>
    <xdr:sp>
      <xdr:nvSpPr>
        <xdr:cNvPr id="19" name="テキスト ボックス 43"/>
        <xdr:cNvSpPr txBox="1">
          <a:spLocks noChangeArrowheads="1"/>
        </xdr:cNvSpPr>
      </xdr:nvSpPr>
      <xdr:spPr>
        <a:xfrm>
          <a:off x="1533525" y="3381375"/>
          <a:ext cx="1371600" cy="962025"/>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④</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無意図的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危険敢行行動</a:t>
          </a:r>
        </a:p>
      </xdr:txBody>
    </xdr:sp>
    <xdr:clientData/>
  </xdr:oneCellAnchor>
  <xdr:oneCellAnchor>
    <xdr:from>
      <xdr:col>1</xdr:col>
      <xdr:colOff>247650</xdr:colOff>
      <xdr:row>29</xdr:row>
      <xdr:rowOff>133350</xdr:rowOff>
    </xdr:from>
    <xdr:ext cx="1304925" cy="666750"/>
    <xdr:sp>
      <xdr:nvSpPr>
        <xdr:cNvPr id="20" name="テキスト ボックス 44"/>
        <xdr:cNvSpPr txBox="1">
          <a:spLocks noChangeArrowheads="1"/>
        </xdr:cNvSpPr>
      </xdr:nvSpPr>
      <xdr:spPr>
        <a:xfrm>
          <a:off x="885825" y="5191125"/>
          <a:ext cx="1304925" cy="666750"/>
        </a:xfrm>
        <a:prstGeom prst="rect">
          <a:avLst/>
        </a:prstGeom>
        <a:noFill/>
        <a:ln w="9525" cmpd="sng">
          <a:noFill/>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⑤</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不安全</a:t>
          </a:r>
          <a:r>
            <a:rPr lang="en-US" cap="none" sz="1800" b="0" i="0" u="none" baseline="0">
              <a:solidFill>
                <a:srgbClr val="FF0000"/>
              </a:solidFill>
              <a:latin typeface="ＭＳ Ｐゴシック"/>
              <a:ea typeface="ＭＳ Ｐゴシック"/>
              <a:cs typeface="ＭＳ Ｐゴシック"/>
            </a:rPr>
            <a:t>行動</a:t>
          </a:r>
        </a:p>
      </xdr:txBody>
    </xdr:sp>
    <xdr:clientData/>
  </xdr:oneCellAnchor>
  <xdr:twoCellAnchor>
    <xdr:from>
      <xdr:col>0</xdr:col>
      <xdr:colOff>142875</xdr:colOff>
      <xdr:row>18</xdr:row>
      <xdr:rowOff>9525</xdr:rowOff>
    </xdr:from>
    <xdr:to>
      <xdr:col>4</xdr:col>
      <xdr:colOff>285750</xdr:colOff>
      <xdr:row>18</xdr:row>
      <xdr:rowOff>9525</xdr:rowOff>
    </xdr:to>
    <xdr:sp>
      <xdr:nvSpPr>
        <xdr:cNvPr id="21" name="直線コネクタ 36"/>
        <xdr:cNvSpPr>
          <a:spLocks/>
        </xdr:cNvSpPr>
      </xdr:nvSpPr>
      <xdr:spPr>
        <a:xfrm>
          <a:off x="142875" y="3181350"/>
          <a:ext cx="2695575" cy="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26</xdr:row>
      <xdr:rowOff>19050</xdr:rowOff>
    </xdr:from>
    <xdr:to>
      <xdr:col>4</xdr:col>
      <xdr:colOff>285750</xdr:colOff>
      <xdr:row>26</xdr:row>
      <xdr:rowOff>19050</xdr:rowOff>
    </xdr:to>
    <xdr:sp>
      <xdr:nvSpPr>
        <xdr:cNvPr id="22" name="直線コネクタ 45"/>
        <xdr:cNvSpPr>
          <a:spLocks/>
        </xdr:cNvSpPr>
      </xdr:nvSpPr>
      <xdr:spPr>
        <a:xfrm>
          <a:off x="133350" y="4562475"/>
          <a:ext cx="2705100" cy="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9</xdr:row>
      <xdr:rowOff>152400</xdr:rowOff>
    </xdr:from>
    <xdr:to>
      <xdr:col>2</xdr:col>
      <xdr:colOff>257175</xdr:colOff>
      <xdr:row>26</xdr:row>
      <xdr:rowOff>19050</xdr:rowOff>
    </xdr:to>
    <xdr:sp>
      <xdr:nvSpPr>
        <xdr:cNvPr id="23" name="直線コネクタ 46"/>
        <xdr:cNvSpPr>
          <a:spLocks/>
        </xdr:cNvSpPr>
      </xdr:nvSpPr>
      <xdr:spPr>
        <a:xfrm>
          <a:off x="1533525" y="1781175"/>
          <a:ext cx="0" cy="278130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9</xdr:row>
      <xdr:rowOff>152400</xdr:rowOff>
    </xdr:from>
    <xdr:to>
      <xdr:col>4</xdr:col>
      <xdr:colOff>304800</xdr:colOff>
      <xdr:row>26</xdr:row>
      <xdr:rowOff>19050</xdr:rowOff>
    </xdr:to>
    <xdr:sp>
      <xdr:nvSpPr>
        <xdr:cNvPr id="24" name="直線コネクタ 48"/>
        <xdr:cNvSpPr>
          <a:spLocks/>
        </xdr:cNvSpPr>
      </xdr:nvSpPr>
      <xdr:spPr>
        <a:xfrm>
          <a:off x="2857500" y="1781175"/>
          <a:ext cx="0" cy="278130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xdr:col>
      <xdr:colOff>638175</xdr:colOff>
      <xdr:row>26</xdr:row>
      <xdr:rowOff>133350</xdr:rowOff>
    </xdr:from>
    <xdr:ext cx="2228850" cy="381000"/>
    <xdr:sp>
      <xdr:nvSpPr>
        <xdr:cNvPr id="25" name="テキスト ボックス 33"/>
        <xdr:cNvSpPr txBox="1">
          <a:spLocks noChangeArrowheads="1"/>
        </xdr:cNvSpPr>
      </xdr:nvSpPr>
      <xdr:spPr>
        <a:xfrm>
          <a:off x="1276350" y="4676775"/>
          <a:ext cx="2228850" cy="381000"/>
        </a:xfrm>
        <a:prstGeom prst="rect">
          <a:avLst/>
        </a:prstGeom>
        <a:noFill/>
        <a:ln w="9525" cmpd="sng">
          <a:noFill/>
        </a:ln>
      </xdr:spPr>
      <xdr:txBody>
        <a:bodyPr vertOverflow="clip" wrap="square" anchor="ctr"/>
        <a:p>
          <a:pPr algn="ctr">
            <a:defRPr/>
          </a:pPr>
          <a:r>
            <a:rPr lang="en-US" cap="none" sz="1800" b="1" i="0" u="none" baseline="0">
              <a:solidFill>
                <a:srgbClr val="FF0000"/>
              </a:solidFill>
            </a:rPr>
            <a:t>敢行性（やっちゃう度）</a:t>
          </a:r>
        </a:p>
      </xdr:txBody>
    </xdr:sp>
    <xdr:clientData/>
  </xdr:oneCellAnchor>
  <xdr:oneCellAnchor>
    <xdr:from>
      <xdr:col>6</xdr:col>
      <xdr:colOff>123825</xdr:colOff>
      <xdr:row>24</xdr:row>
      <xdr:rowOff>76200</xdr:rowOff>
    </xdr:from>
    <xdr:ext cx="409575" cy="1552575"/>
    <xdr:sp>
      <xdr:nvSpPr>
        <xdr:cNvPr id="26" name="テキスト ボックス 34"/>
        <xdr:cNvSpPr txBox="1">
          <a:spLocks noChangeArrowheads="1"/>
        </xdr:cNvSpPr>
      </xdr:nvSpPr>
      <xdr:spPr>
        <a:xfrm>
          <a:off x="3952875" y="4276725"/>
          <a:ext cx="409575" cy="1552575"/>
        </a:xfrm>
        <a:prstGeom prst="rect">
          <a:avLst/>
        </a:prstGeom>
        <a:noFill/>
        <a:ln w="9525" cmpd="sng">
          <a:noFill/>
        </a:ln>
      </xdr:spPr>
      <xdr:txBody>
        <a:bodyPr vertOverflow="clip" wrap="square" vert="wordArtVertRtl"/>
        <a:p>
          <a:pPr algn="ctr">
            <a:defRPr/>
          </a:pPr>
          <a:r>
            <a:rPr lang="en-US" cap="none" sz="2000" b="1" i="0" u="none" baseline="0">
              <a:solidFill>
                <a:srgbClr val="000000"/>
              </a:solidFill>
            </a:rPr>
            <a:t>やってしまう</a:t>
          </a:r>
        </a:p>
      </xdr:txBody>
    </xdr:sp>
    <xdr:clientData/>
  </xdr:oneCellAnchor>
  <xdr:oneCellAnchor>
    <xdr:from>
      <xdr:col>0</xdr:col>
      <xdr:colOff>104775</xdr:colOff>
      <xdr:row>26</xdr:row>
      <xdr:rowOff>95250</xdr:rowOff>
    </xdr:from>
    <xdr:ext cx="409575" cy="1066800"/>
    <xdr:sp>
      <xdr:nvSpPr>
        <xdr:cNvPr id="27" name="テキスト ボックス 37"/>
        <xdr:cNvSpPr txBox="1">
          <a:spLocks noChangeArrowheads="1"/>
        </xdr:cNvSpPr>
      </xdr:nvSpPr>
      <xdr:spPr>
        <a:xfrm>
          <a:off x="104775" y="4638675"/>
          <a:ext cx="409575" cy="1066800"/>
        </a:xfrm>
        <a:prstGeom prst="rect">
          <a:avLst/>
        </a:prstGeom>
        <a:noFill/>
        <a:ln w="9525" cmpd="sng">
          <a:noFill/>
        </a:ln>
      </xdr:spPr>
      <xdr:txBody>
        <a:bodyPr vertOverflow="clip" wrap="square" vert="wordArtVertRtl"/>
        <a:p>
          <a:pPr algn="ctr">
            <a:defRPr/>
          </a:pPr>
          <a:r>
            <a:rPr lang="en-US" cap="none" sz="2000" b="1" i="0" u="none" baseline="0">
              <a:solidFill>
                <a:srgbClr val="000000"/>
              </a:solidFill>
            </a:rPr>
            <a:t>やらない</a:t>
          </a:r>
        </a:p>
      </xdr:txBody>
    </xdr:sp>
    <xdr:clientData/>
  </xdr:oneCellAnchor>
  <xdr:oneCellAnchor>
    <xdr:from>
      <xdr:col>4</xdr:col>
      <xdr:colOff>295275</xdr:colOff>
      <xdr:row>10</xdr:row>
      <xdr:rowOff>0</xdr:rowOff>
    </xdr:from>
    <xdr:ext cx="1181100" cy="381000"/>
    <xdr:sp>
      <xdr:nvSpPr>
        <xdr:cNvPr id="28" name="テキスト ボックス 39"/>
        <xdr:cNvSpPr txBox="1">
          <a:spLocks noChangeArrowheads="1"/>
        </xdr:cNvSpPr>
      </xdr:nvSpPr>
      <xdr:spPr>
        <a:xfrm>
          <a:off x="2847975" y="1800225"/>
          <a:ext cx="1181100" cy="381000"/>
        </a:xfrm>
        <a:prstGeom prst="rect">
          <a:avLst/>
        </a:prstGeom>
        <a:noFill/>
        <a:ln w="9525" cmpd="sng">
          <a:noFill/>
        </a:ln>
      </xdr:spPr>
      <xdr:txBody>
        <a:bodyPr vertOverflow="clip" wrap="square" anchor="ctr"/>
        <a:p>
          <a:pPr algn="ctr">
            <a:defRPr/>
          </a:pPr>
          <a:r>
            <a:rPr lang="en-US" cap="none" sz="2000" b="1" i="0" u="none" baseline="0">
              <a:solidFill>
                <a:srgbClr val="000000"/>
              </a:solidFill>
            </a:rPr>
            <a:t>感度高い</a:t>
          </a:r>
        </a:p>
      </xdr:txBody>
    </xdr:sp>
    <xdr:clientData/>
  </xdr:oneCellAnchor>
  <xdr:oneCellAnchor>
    <xdr:from>
      <xdr:col>3</xdr:col>
      <xdr:colOff>561975</xdr:colOff>
      <xdr:row>31</xdr:row>
      <xdr:rowOff>76200</xdr:rowOff>
    </xdr:from>
    <xdr:ext cx="1571625" cy="466725"/>
    <xdr:sp>
      <xdr:nvSpPr>
        <xdr:cNvPr id="29" name="テキスト ボックス 47"/>
        <xdr:cNvSpPr txBox="1">
          <a:spLocks noChangeArrowheads="1"/>
        </xdr:cNvSpPr>
      </xdr:nvSpPr>
      <xdr:spPr>
        <a:xfrm>
          <a:off x="2476500" y="5476875"/>
          <a:ext cx="1571625" cy="466725"/>
        </a:xfrm>
        <a:prstGeom prst="rect">
          <a:avLst/>
        </a:prstGeom>
        <a:noFill/>
        <a:ln w="9525" cmpd="sng">
          <a:noFill/>
        </a:ln>
      </xdr:spPr>
      <xdr:txBody>
        <a:bodyPr vertOverflow="clip" wrap="square" anchor="ctr"/>
        <a:p>
          <a:pPr algn="ctr">
            <a:defRPr/>
          </a:pPr>
          <a:r>
            <a:rPr lang="en-US" cap="none" sz="2000" b="1" i="0" u="none" baseline="0">
              <a:solidFill>
                <a:srgbClr val="000000"/>
              </a:solidFill>
            </a:rPr>
            <a:t>感度まだまだ</a:t>
          </a:r>
        </a:p>
      </xdr:txBody>
    </xdr:sp>
    <xdr:clientData/>
  </xdr:oneCellAnchor>
  <xdr:oneCellAnchor>
    <xdr:from>
      <xdr:col>5</xdr:col>
      <xdr:colOff>342900</xdr:colOff>
      <xdr:row>17</xdr:row>
      <xdr:rowOff>47625</xdr:rowOff>
    </xdr:from>
    <xdr:ext cx="409575" cy="1057275"/>
    <xdr:sp>
      <xdr:nvSpPr>
        <xdr:cNvPr id="30" name="テキスト ボックス 50"/>
        <xdr:cNvSpPr txBox="1">
          <a:spLocks noChangeArrowheads="1"/>
        </xdr:cNvSpPr>
      </xdr:nvSpPr>
      <xdr:spPr>
        <a:xfrm>
          <a:off x="3533775" y="3048000"/>
          <a:ext cx="409575" cy="1057275"/>
        </a:xfrm>
        <a:prstGeom prst="rect">
          <a:avLst/>
        </a:prstGeom>
        <a:noFill/>
        <a:ln w="9525" cmpd="sng">
          <a:noFill/>
        </a:ln>
      </xdr:spPr>
      <xdr:txBody>
        <a:bodyPr vertOverflow="clip" wrap="square" vert="wordArtVertRtl"/>
        <a:p>
          <a:pPr algn="ctr">
            <a:defRPr/>
          </a:pPr>
          <a:r>
            <a:rPr lang="en-US" cap="none" sz="2000" b="1" i="0" u="none" baseline="0">
              <a:solidFill>
                <a:srgbClr val="008000"/>
              </a:solidFill>
            </a:rPr>
            <a:t>感受性</a:t>
          </a:r>
        </a:p>
      </xdr:txBody>
    </xdr:sp>
    <xdr:clientData/>
  </xdr:oneCellAnchor>
  <xdr:twoCellAnchor>
    <xdr:from>
      <xdr:col>0</xdr:col>
      <xdr:colOff>133350</xdr:colOff>
      <xdr:row>9</xdr:row>
      <xdr:rowOff>152400</xdr:rowOff>
    </xdr:from>
    <xdr:to>
      <xdr:col>0</xdr:col>
      <xdr:colOff>133350</xdr:colOff>
      <xdr:row>26</xdr:row>
      <xdr:rowOff>19050</xdr:rowOff>
    </xdr:to>
    <xdr:sp>
      <xdr:nvSpPr>
        <xdr:cNvPr id="31" name="直線コネクタ 35"/>
        <xdr:cNvSpPr>
          <a:spLocks/>
        </xdr:cNvSpPr>
      </xdr:nvSpPr>
      <xdr:spPr>
        <a:xfrm>
          <a:off x="133350" y="1781175"/>
          <a:ext cx="0" cy="278130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9</xdr:row>
      <xdr:rowOff>161925</xdr:rowOff>
    </xdr:from>
    <xdr:to>
      <xdr:col>4</xdr:col>
      <xdr:colOff>304800</xdr:colOff>
      <xdr:row>9</xdr:row>
      <xdr:rowOff>161925</xdr:rowOff>
    </xdr:to>
    <xdr:sp>
      <xdr:nvSpPr>
        <xdr:cNvPr id="32" name="直線コネクタ 51"/>
        <xdr:cNvSpPr>
          <a:spLocks/>
        </xdr:cNvSpPr>
      </xdr:nvSpPr>
      <xdr:spPr>
        <a:xfrm>
          <a:off x="133350" y="1790700"/>
          <a:ext cx="2724150" cy="0"/>
        </a:xfrm>
        <a:prstGeom prst="line">
          <a:avLst/>
        </a:prstGeom>
        <a:noFill/>
        <a:ln w="31750"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13</xdr:row>
      <xdr:rowOff>19050</xdr:rowOff>
    </xdr:from>
    <xdr:to>
      <xdr:col>12</xdr:col>
      <xdr:colOff>200025</xdr:colOff>
      <xdr:row>13</xdr:row>
      <xdr:rowOff>152400</xdr:rowOff>
    </xdr:to>
    <xdr:sp>
      <xdr:nvSpPr>
        <xdr:cNvPr id="33" name="二等辺三角形 9"/>
        <xdr:cNvSpPr>
          <a:spLocks/>
        </xdr:cNvSpPr>
      </xdr:nvSpPr>
      <xdr:spPr>
        <a:xfrm>
          <a:off x="6305550" y="2333625"/>
          <a:ext cx="152400" cy="133350"/>
        </a:xfrm>
        <a:prstGeom prst="triangle">
          <a:avLst/>
        </a:prstGeom>
        <a:solidFill>
          <a:srgbClr val="7030A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38100</xdr:colOff>
      <xdr:row>12</xdr:row>
      <xdr:rowOff>19050</xdr:rowOff>
    </xdr:from>
    <xdr:to>
      <xdr:col>12</xdr:col>
      <xdr:colOff>190500</xdr:colOff>
      <xdr:row>13</xdr:row>
      <xdr:rowOff>19050</xdr:rowOff>
    </xdr:to>
    <xdr:sp>
      <xdr:nvSpPr>
        <xdr:cNvPr id="34" name="円/楕円 10"/>
        <xdr:cNvSpPr>
          <a:spLocks/>
        </xdr:cNvSpPr>
      </xdr:nvSpPr>
      <xdr:spPr>
        <a:xfrm>
          <a:off x="6296025" y="2162175"/>
          <a:ext cx="152400" cy="171450"/>
        </a:xfrm>
        <a:prstGeom prst="ellipse">
          <a:avLst/>
        </a:prstGeom>
        <a:solidFill>
          <a:srgbClr val="7030A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0</xdr:rowOff>
    </xdr:from>
    <xdr:to>
      <xdr:col>12</xdr:col>
      <xdr:colOff>428625</xdr:colOff>
      <xdr:row>51</xdr:row>
      <xdr:rowOff>76200</xdr:rowOff>
    </xdr:to>
    <xdr:grpSp>
      <xdr:nvGrpSpPr>
        <xdr:cNvPr id="1" name="グループ化 1"/>
        <xdr:cNvGrpSpPr>
          <a:grpSpLocks/>
        </xdr:cNvGrpSpPr>
      </xdr:nvGrpSpPr>
      <xdr:grpSpPr>
        <a:xfrm>
          <a:off x="504825" y="0"/>
          <a:ext cx="7981950" cy="12039600"/>
          <a:chOff x="544286" y="0"/>
          <a:chExt cx="9151349" cy="10925735"/>
        </a:xfrm>
        <a:solidFill>
          <a:srgbClr val="FFFFFF"/>
        </a:solidFill>
      </xdr:grpSpPr>
      <xdr:sp>
        <xdr:nvSpPr>
          <xdr:cNvPr id="2" name="テキスト ボックス 2"/>
          <xdr:cNvSpPr txBox="1">
            <a:spLocks noChangeArrowheads="1"/>
          </xdr:cNvSpPr>
        </xdr:nvSpPr>
        <xdr:spPr>
          <a:xfrm>
            <a:off x="544286" y="13657"/>
            <a:ext cx="3209836" cy="439761"/>
          </a:xfrm>
          <a:prstGeom prst="rect">
            <a:avLst/>
          </a:prstGeom>
          <a:solidFill>
            <a:srgbClr val="FFFFFF"/>
          </a:solidFill>
          <a:ln w="9525" cmpd="sng">
            <a:noFill/>
          </a:ln>
        </xdr:spPr>
        <xdr:txBody>
          <a:bodyPr vertOverflow="clip" wrap="square" anchor="ctr"/>
          <a:p>
            <a:pPr algn="ctr">
              <a:defRPr/>
            </a:pPr>
            <a:r>
              <a:rPr lang="en-US" cap="none" sz="2000" b="1" i="0" u="none" baseline="0">
                <a:solidFill>
                  <a:srgbClr val="000000"/>
                </a:solidFill>
              </a:rPr>
              <a:t>安全人間診断カルテ</a:t>
            </a:r>
          </a:p>
        </xdr:txBody>
      </xdr:sp>
      <xdr:grpSp>
        <xdr:nvGrpSpPr>
          <xdr:cNvPr id="3" name="グループ化 3"/>
          <xdr:cNvGrpSpPr>
            <a:grpSpLocks/>
          </xdr:cNvGrpSpPr>
        </xdr:nvGrpSpPr>
        <xdr:grpSpPr>
          <a:xfrm>
            <a:off x="692995" y="644618"/>
            <a:ext cx="9002640" cy="10281117"/>
            <a:chOff x="692727" y="644356"/>
            <a:chExt cx="9002908" cy="10281379"/>
          </a:xfrm>
          <a:solidFill>
            <a:srgbClr val="FFFFFF"/>
          </a:solidFill>
        </xdr:grpSpPr>
        <xdr:sp>
          <xdr:nvSpPr>
            <xdr:cNvPr id="4" name="Rectangle 6"/>
            <xdr:cNvSpPr>
              <a:spLocks/>
            </xdr:cNvSpPr>
          </xdr:nvSpPr>
          <xdr:spPr>
            <a:xfrm>
              <a:off x="1557006" y="2656936"/>
              <a:ext cx="1784827" cy="1331439"/>
            </a:xfrm>
            <a:prstGeom prst="rect">
              <a:avLst/>
            </a:prstGeom>
            <a:solidFill>
              <a:srgbClr val="C9C9C9">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Rectangle 1"/>
            <xdr:cNvSpPr>
              <a:spLocks/>
            </xdr:cNvSpPr>
          </xdr:nvSpPr>
          <xdr:spPr>
            <a:xfrm>
              <a:off x="1500738" y="1135292"/>
              <a:ext cx="1805083" cy="1369994"/>
            </a:xfrm>
            <a:prstGeom prst="rect">
              <a:avLst/>
            </a:prstGeom>
            <a:solidFill>
              <a:srgbClr val="99FF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5320222" y="1135292"/>
              <a:ext cx="1892861" cy="3266908"/>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Rectangle 3"/>
            <xdr:cNvSpPr>
              <a:spLocks/>
            </xdr:cNvSpPr>
          </xdr:nvSpPr>
          <xdr:spPr>
            <a:xfrm>
              <a:off x="1509741" y="4101470"/>
              <a:ext cx="5703342" cy="1444534"/>
            </a:xfrm>
            <a:prstGeom prst="rect">
              <a:avLst/>
            </a:prstGeom>
            <a:solidFill>
              <a:srgbClr val="FFCC00">
                <a:alpha val="76000"/>
              </a:srgbClr>
            </a:solidFill>
            <a:ln w="9525" cmpd="sng">
              <a:noFill/>
            </a:ln>
          </xdr:spPr>
          <xdr:txBody>
            <a:bodyPr vertOverflow="clip" wrap="square"/>
            <a:p>
              <a:pPr algn="l">
                <a:defRPr/>
              </a:pPr>
              <a:r>
                <a:rPr lang="en-US" cap="none" u="none" baseline="0">
                  <a:latin typeface="Calibri"/>
                  <a:ea typeface="Calibri"/>
                  <a:cs typeface="Calibri"/>
                </a:rPr>
                <a:t/>
              </a:r>
            </a:p>
          </xdr:txBody>
        </xdr:sp>
        <xdr:graphicFrame>
          <xdr:nvGraphicFramePr>
            <xdr:cNvPr id="8" name="グラフ 4"/>
            <xdr:cNvGraphicFramePr/>
          </xdr:nvGraphicFramePr>
          <xdr:xfrm>
            <a:off x="692727" y="831991"/>
            <a:ext cx="7015516" cy="5271777"/>
          </xdr:xfrm>
          <a:graphic>
            <a:graphicData uri="http://schemas.openxmlformats.org/drawingml/2006/chart">
              <c:chart xmlns:c="http://schemas.openxmlformats.org/drawingml/2006/chart" r:id="rId1"/>
            </a:graphicData>
          </a:graphic>
        </xdr:graphicFrame>
        <xdr:sp>
          <xdr:nvSpPr>
            <xdr:cNvPr id="9" name="Rectangle 6"/>
            <xdr:cNvSpPr>
              <a:spLocks/>
            </xdr:cNvSpPr>
          </xdr:nvSpPr>
          <xdr:spPr>
            <a:xfrm>
              <a:off x="3409354" y="1163566"/>
              <a:ext cx="1807334" cy="1331439"/>
            </a:xfrm>
            <a:prstGeom prst="rect">
              <a:avLst/>
            </a:prstGeom>
            <a:solidFill>
              <a:srgbClr val="C9C9C9">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Line 8"/>
            <xdr:cNvSpPr>
              <a:spLocks/>
            </xdr:cNvSpPr>
          </xdr:nvSpPr>
          <xdr:spPr>
            <a:xfrm flipV="1">
              <a:off x="5254951" y="1163566"/>
              <a:ext cx="0" cy="2881356"/>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Line 9"/>
            <xdr:cNvSpPr>
              <a:spLocks/>
            </xdr:cNvSpPr>
          </xdr:nvSpPr>
          <xdr:spPr>
            <a:xfrm flipH="1" flipV="1">
              <a:off x="1500738" y="4052633"/>
              <a:ext cx="3821734" cy="48837"/>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Text Box 11"/>
            <xdr:cNvSpPr txBox="1">
              <a:spLocks noChangeArrowheads="1"/>
            </xdr:cNvSpPr>
          </xdr:nvSpPr>
          <xdr:spPr>
            <a:xfrm>
              <a:off x="3413856" y="1119870"/>
              <a:ext cx="1917619" cy="1475378"/>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③</a:t>
              </a:r>
            </a:p>
          </xdr:txBody>
        </xdr:sp>
        <xdr:sp>
          <xdr:nvSpPr>
            <xdr:cNvPr id="13" name="Text Box 12"/>
            <xdr:cNvSpPr txBox="1">
              <a:spLocks noChangeArrowheads="1"/>
            </xdr:cNvSpPr>
          </xdr:nvSpPr>
          <xdr:spPr>
            <a:xfrm>
              <a:off x="3418357" y="2610670"/>
              <a:ext cx="1883858" cy="1498511"/>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④</a:t>
              </a:r>
            </a:p>
          </xdr:txBody>
        </xdr:sp>
        <xdr:sp>
          <xdr:nvSpPr>
            <xdr:cNvPr id="14" name="Text Box 13"/>
            <xdr:cNvSpPr txBox="1">
              <a:spLocks noChangeArrowheads="1"/>
            </xdr:cNvSpPr>
          </xdr:nvSpPr>
          <xdr:spPr>
            <a:xfrm>
              <a:off x="1428715" y="2602959"/>
              <a:ext cx="1910867" cy="1483089"/>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②</a:t>
              </a:r>
            </a:p>
          </xdr:txBody>
        </xdr:sp>
        <xdr:sp>
          <xdr:nvSpPr>
            <xdr:cNvPr id="15" name="Line 16"/>
            <xdr:cNvSpPr>
              <a:spLocks/>
            </xdr:cNvSpPr>
          </xdr:nvSpPr>
          <xdr:spPr>
            <a:xfrm flipH="1">
              <a:off x="1471479" y="2551552"/>
              <a:ext cx="3792475" cy="17992"/>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17"/>
            <xdr:cNvSpPr>
              <a:spLocks/>
            </xdr:cNvSpPr>
          </xdr:nvSpPr>
          <xdr:spPr>
            <a:xfrm flipV="1">
              <a:off x="3362089" y="1107018"/>
              <a:ext cx="0" cy="2955896"/>
            </a:xfrm>
            <a:prstGeom prst="line">
              <a:avLst/>
            </a:prstGeom>
            <a:noFill/>
            <a:ln w="28575" cmpd="sng">
              <a:solidFill>
                <a:srgbClr val="33996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Text Box 18"/>
            <xdr:cNvSpPr txBox="1">
              <a:spLocks noChangeArrowheads="1"/>
            </xdr:cNvSpPr>
          </xdr:nvSpPr>
          <xdr:spPr>
            <a:xfrm>
              <a:off x="5808629" y="4183721"/>
              <a:ext cx="781002" cy="747970"/>
            </a:xfrm>
            <a:prstGeom prst="rect">
              <a:avLst/>
            </a:prstGeom>
            <a:noFill/>
            <a:ln w="9525" cmpd="sng">
              <a:noFill/>
            </a:ln>
          </xdr:spPr>
          <xdr:txBody>
            <a:bodyPr vertOverflow="clip" wrap="square" lIns="36576" tIns="27432" rIns="0" bIns="0"/>
            <a:p>
              <a:pPr algn="l">
                <a:defRPr/>
              </a:pPr>
              <a:r>
                <a:rPr lang="en-US" cap="none" sz="3200" b="1" i="0" u="none" baseline="0">
                  <a:solidFill>
                    <a:srgbClr val="000000"/>
                  </a:solidFill>
                </a:rPr>
                <a:t>⑤</a:t>
              </a:r>
            </a:p>
          </xdr:txBody>
        </xdr:sp>
        <xdr:sp>
          <xdr:nvSpPr>
            <xdr:cNvPr id="18" name="Rectangle 6"/>
            <xdr:cNvSpPr>
              <a:spLocks/>
            </xdr:cNvSpPr>
          </xdr:nvSpPr>
          <xdr:spPr>
            <a:xfrm>
              <a:off x="3400352" y="2674928"/>
              <a:ext cx="1798331" cy="1331439"/>
            </a:xfrm>
            <a:prstGeom prst="rect">
              <a:avLst/>
            </a:prstGeom>
            <a:solidFill>
              <a:srgbClr val="FFD966">
                <a:alpha val="25000"/>
              </a:srgbClr>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Text Box 12"/>
            <xdr:cNvSpPr txBox="1">
              <a:spLocks noChangeArrowheads="1"/>
            </xdr:cNvSpPr>
          </xdr:nvSpPr>
          <xdr:spPr>
            <a:xfrm>
              <a:off x="1491735" y="1114729"/>
              <a:ext cx="1897363" cy="1498511"/>
            </a:xfrm>
            <a:prstGeom prst="rect">
              <a:avLst/>
            </a:prstGeom>
            <a:noFill/>
            <a:ln w="9525" cmpd="sng">
              <a:noFill/>
            </a:ln>
          </xdr:spPr>
          <xdr:txBody>
            <a:bodyPr vertOverflow="clip" wrap="square" lIns="36576" tIns="27432" rIns="0" bIns="0" anchor="ctr"/>
            <a:p>
              <a:pPr algn="ctr">
                <a:defRPr/>
              </a:pPr>
              <a:r>
                <a:rPr lang="en-US" cap="none" sz="3600" b="1" i="0" u="none" baseline="0">
                  <a:solidFill>
                    <a:srgbClr val="000000"/>
                  </a:solidFill>
                </a:rPr>
                <a:t>①</a:t>
              </a:r>
            </a:p>
          </xdr:txBody>
        </xdr:sp>
        <xdr:sp>
          <xdr:nvSpPr>
            <xdr:cNvPr id="20" name="左中かっこ 21"/>
            <xdr:cNvSpPr>
              <a:spLocks/>
            </xdr:cNvSpPr>
          </xdr:nvSpPr>
          <xdr:spPr>
            <a:xfrm>
              <a:off x="8347450" y="6921138"/>
              <a:ext cx="159802" cy="511499"/>
            </a:xfrm>
            <a:prstGeom prst="leftBrace">
              <a:avLst>
                <a:gd name="adj" fmla="val -4738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左中かっこ 22"/>
            <xdr:cNvSpPr>
              <a:spLocks/>
            </xdr:cNvSpPr>
          </xdr:nvSpPr>
          <xdr:spPr>
            <a:xfrm>
              <a:off x="8315939" y="6507312"/>
              <a:ext cx="182309" cy="336715"/>
            </a:xfrm>
            <a:prstGeom prst="leftBrace">
              <a:avLst>
                <a:gd name="adj" fmla="val -45490"/>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macro="[0]!問22">
          <xdr:nvSpPr>
            <xdr:cNvPr id="22" name="角丸四角形 3">
              <a:hlinkClick r:id="rId2"/>
            </xdr:cNvPr>
            <xdr:cNvSpPr>
              <a:spLocks/>
            </xdr:cNvSpPr>
          </xdr:nvSpPr>
          <xdr:spPr>
            <a:xfrm>
              <a:off x="7908558" y="644356"/>
              <a:ext cx="1787077" cy="429248"/>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上司チェックシートへ</a:t>
              </a:r>
            </a:p>
          </xdr:txBody>
        </xdr:sp>
        <xdr:sp macro="[0]!問22">
          <xdr:nvSpPr>
            <xdr:cNvPr id="23" name="角丸四角形 3">
              <a:hlinkClick r:id="rId3"/>
            </xdr:cNvPr>
            <xdr:cNvSpPr>
              <a:spLocks/>
            </xdr:cNvSpPr>
          </xdr:nvSpPr>
          <xdr:spPr>
            <a:xfrm>
              <a:off x="7915310" y="1132722"/>
              <a:ext cx="1775824" cy="429248"/>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1</a:t>
              </a:r>
              <a:r>
                <a:rPr lang="en-US" cap="none" sz="1200" b="1" i="0" u="none" baseline="0">
                  <a:solidFill>
                    <a:srgbClr val="FFFFFF"/>
                  </a:solidFill>
                </a:rPr>
                <a:t>チェックシートへ</a:t>
              </a:r>
            </a:p>
          </xdr:txBody>
        </xdr:sp>
        <xdr:sp macro="[0]!問22">
          <xdr:nvSpPr>
            <xdr:cNvPr id="24" name="角丸四角形 3">
              <a:hlinkClick r:id="rId4"/>
            </xdr:cNvPr>
            <xdr:cNvSpPr>
              <a:spLocks/>
            </xdr:cNvSpPr>
          </xdr:nvSpPr>
          <xdr:spPr>
            <a:xfrm>
              <a:off x="7901806" y="1631368"/>
              <a:ext cx="1793829" cy="426677"/>
            </a:xfrm>
            <a:prstGeom prst="roundRect">
              <a:avLst/>
            </a:prstGeom>
            <a:solidFill>
              <a:srgbClr val="4F81BD"/>
            </a:solidFill>
            <a:ln w="25400" cmpd="sng">
              <a:noFill/>
            </a:ln>
          </xdr:spPr>
          <xdr:txBody>
            <a:bodyPr vertOverflow="clip" wrap="square" anchor="ctr"/>
            <a:p>
              <a:pPr algn="ctr">
                <a:defRPr/>
              </a:pPr>
              <a:r>
                <a:rPr lang="en-US" cap="none" sz="1200" b="1" i="0" u="none" baseline="0">
                  <a:solidFill>
                    <a:srgbClr val="FFFFFF"/>
                  </a:solidFill>
                </a:rPr>
                <a:t>第</a:t>
              </a:r>
              <a:r>
                <a:rPr lang="en-US" cap="none" sz="1200" b="1" i="0" u="none" baseline="0">
                  <a:solidFill>
                    <a:srgbClr val="FFFFFF"/>
                  </a:solidFill>
                </a:rPr>
                <a:t>3</a:t>
              </a:r>
              <a:r>
                <a:rPr lang="en-US" cap="none" sz="1200" b="1" i="0" u="none" baseline="0">
                  <a:solidFill>
                    <a:srgbClr val="FFFFFF"/>
                  </a:solidFill>
                </a:rPr>
                <a:t>者</a:t>
              </a:r>
              <a:r>
                <a:rPr lang="en-US" cap="none" sz="1200" b="1" i="0" u="none" baseline="0">
                  <a:solidFill>
                    <a:srgbClr val="FFFFFF"/>
                  </a:solidFill>
                </a:rPr>
                <a:t>2</a:t>
              </a:r>
              <a:r>
                <a:rPr lang="en-US" cap="none" sz="1200" b="1" i="0" u="none" baseline="0">
                  <a:solidFill>
                    <a:srgbClr val="FFFFFF"/>
                  </a:solidFill>
                </a:rPr>
                <a:t>チェックシートへ</a:t>
              </a:r>
            </a:p>
          </xdr:txBody>
        </xdr:sp>
        <xdr:sp>
          <xdr:nvSpPr>
            <xdr:cNvPr id="25" name="角丸四角形 3"/>
            <xdr:cNvSpPr>
              <a:spLocks/>
            </xdr:cNvSpPr>
          </xdr:nvSpPr>
          <xdr:spPr>
            <a:xfrm>
              <a:off x="7901806" y="2227688"/>
              <a:ext cx="1787077" cy="429248"/>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本人向プリントアウト</a:t>
              </a:r>
            </a:p>
          </xdr:txBody>
        </xdr:sp>
        <xdr:sp>
          <xdr:nvSpPr>
            <xdr:cNvPr id="26" name="角丸四角形 3"/>
            <xdr:cNvSpPr>
              <a:spLocks/>
            </xdr:cNvSpPr>
          </xdr:nvSpPr>
          <xdr:spPr>
            <a:xfrm>
              <a:off x="7901806" y="2762320"/>
              <a:ext cx="1787077" cy="429248"/>
            </a:xfrm>
            <a:prstGeom prst="roundRect">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上司向プリントアウト</a:t>
              </a:r>
            </a:p>
          </xdr:txBody>
        </xdr:sp>
        <xdr:sp>
          <xdr:nvSpPr>
            <xdr:cNvPr id="27" name="線吹き出し 2 (枠付き) 28"/>
            <xdr:cNvSpPr>
              <a:spLocks/>
            </xdr:cNvSpPr>
          </xdr:nvSpPr>
          <xdr:spPr>
            <a:xfrm>
              <a:off x="3812235" y="909102"/>
              <a:ext cx="2133689" cy="331574"/>
            </a:xfrm>
            <a:prstGeom prst="borderCallout2">
              <a:avLst>
                <a:gd name="adj1" fmla="val -81875"/>
                <a:gd name="adj2" fmla="val 362101"/>
                <a:gd name="adj3" fmla="val -48958"/>
                <a:gd name="adj4" fmla="val -29004"/>
              </a:avLst>
            </a:prstGeom>
            <a:solidFill>
              <a:srgbClr val="EEECE1"/>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被評定者（部下）の評価値</a:t>
              </a:r>
            </a:p>
          </xdr:txBody>
        </xdr:sp>
        <xdr:sp>
          <xdr:nvSpPr>
            <xdr:cNvPr id="28" name="線吹き出し 2 (枠付き) 29"/>
            <xdr:cNvSpPr>
              <a:spLocks/>
            </xdr:cNvSpPr>
          </xdr:nvSpPr>
          <xdr:spPr>
            <a:xfrm>
              <a:off x="5077143" y="2145437"/>
              <a:ext cx="1298669" cy="298160"/>
            </a:xfrm>
            <a:prstGeom prst="borderCallout2">
              <a:avLst>
                <a:gd name="adj1" fmla="val -91439"/>
                <a:gd name="adj2" fmla="val 225953"/>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上司の評価値</a:t>
              </a:r>
            </a:p>
          </xdr:txBody>
        </xdr:sp>
        <xdr:sp>
          <xdr:nvSpPr>
            <xdr:cNvPr id="29" name="線吹き出し 2 (枠付き) 30"/>
            <xdr:cNvSpPr>
              <a:spLocks/>
            </xdr:cNvSpPr>
          </xdr:nvSpPr>
          <xdr:spPr>
            <a:xfrm>
              <a:off x="3879756" y="4594976"/>
              <a:ext cx="1393200" cy="303301"/>
            </a:xfrm>
            <a:prstGeom prst="borderCallout2">
              <a:avLst>
                <a:gd name="adj1" fmla="val -48337"/>
                <a:gd name="adj2" fmla="val -377893"/>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第３者の評価値</a:t>
              </a:r>
            </a:p>
          </xdr:txBody>
        </xdr:sp>
        <xdr:sp>
          <xdr:nvSpPr>
            <xdr:cNvPr id="30" name="線吹き出し 2 (枠付き) 31"/>
            <xdr:cNvSpPr>
              <a:spLocks/>
            </xdr:cNvSpPr>
          </xdr:nvSpPr>
          <xdr:spPr>
            <a:xfrm>
              <a:off x="5491277" y="5918703"/>
              <a:ext cx="2824662" cy="300730"/>
            </a:xfrm>
            <a:prstGeom prst="borderCallout2">
              <a:avLst>
                <a:gd name="adj1" fmla="val -85837"/>
                <a:gd name="adj2" fmla="val 114574"/>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評価値に基づきタイプが自動判定</a:t>
              </a:r>
            </a:p>
          </xdr:txBody>
        </xdr:sp>
        <xdr:sp>
          <xdr:nvSpPr>
            <xdr:cNvPr id="31" name="線吹き出し 2 (枠付き) 32"/>
            <xdr:cNvSpPr>
              <a:spLocks/>
            </xdr:cNvSpPr>
          </xdr:nvSpPr>
          <xdr:spPr>
            <a:xfrm>
              <a:off x="4541470" y="7255283"/>
              <a:ext cx="3652930" cy="830221"/>
            </a:xfrm>
            <a:prstGeom prst="borderCallout2">
              <a:avLst>
                <a:gd name="adj1" fmla="val -80000"/>
                <a:gd name="adj2" fmla="val 58245"/>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評価値に基づき、上司指導ポイントが自動入力</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t>
              </a:r>
              <a:r>
                <a:rPr lang="en-US" cap="none" sz="1200" b="1" i="0" u="none" baseline="0">
                  <a:solidFill>
                    <a:srgbClr val="000000"/>
                  </a:solidFill>
                </a:rPr>
                <a:t>部下と積極的にコミュニケーションを取りながら</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　　指導を進めてください</a:t>
              </a:r>
            </a:p>
          </xdr:txBody>
        </xdr:sp>
        <xdr:sp>
          <xdr:nvSpPr>
            <xdr:cNvPr id="32" name="線吹き出し 2 (枠付き) 33"/>
            <xdr:cNvSpPr>
              <a:spLocks/>
            </xdr:cNvSpPr>
          </xdr:nvSpPr>
          <xdr:spPr>
            <a:xfrm>
              <a:off x="2157950" y="10622434"/>
              <a:ext cx="2147194" cy="303301"/>
            </a:xfrm>
            <a:prstGeom prst="borderCallout2">
              <a:avLst>
                <a:gd name="adj1" fmla="val -28495"/>
                <a:gd name="adj2" fmla="val -531740"/>
                <a:gd name="adj3" fmla="val -48958"/>
                <a:gd name="adj4" fmla="val -29004"/>
              </a:avLst>
            </a:prstGeom>
            <a:solidFill>
              <a:srgbClr val="F2F2F2"/>
            </a:solidFill>
            <a:ln w="50800" cmpd="sng">
              <a:solidFill>
                <a:srgbClr val="FF0000"/>
              </a:solidFill>
              <a:headEnd type="triangle"/>
              <a:tailEnd type="none"/>
            </a:ln>
          </xdr:spPr>
          <xdr:txBody>
            <a:bodyPr vertOverflow="clip" wrap="square"/>
            <a:p>
              <a:pPr algn="l">
                <a:defRPr/>
              </a:pPr>
              <a:r>
                <a:rPr lang="en-US" cap="none" sz="1200" b="1" i="0" u="none" baseline="0">
                  <a:solidFill>
                    <a:srgbClr val="000000"/>
                  </a:solidFill>
                </a:rPr>
                <a:t>本人欄の数値のみ手入力</a:t>
              </a:r>
            </a:p>
          </xdr:txBody>
        </xdr:sp>
      </xdr:grpSp>
      <xdr:sp>
        <xdr:nvSpPr>
          <xdr:cNvPr id="33" name="テキスト ボックス 4"/>
          <xdr:cNvSpPr txBox="1">
            <a:spLocks noChangeArrowheads="1"/>
          </xdr:cNvSpPr>
        </xdr:nvSpPr>
        <xdr:spPr>
          <a:xfrm>
            <a:off x="3497884" y="0"/>
            <a:ext cx="1507685" cy="606378"/>
          </a:xfrm>
          <a:prstGeom prst="rect">
            <a:avLst/>
          </a:prstGeom>
          <a:noFill/>
          <a:ln w="9525" cmpd="sng">
            <a:noFill/>
          </a:ln>
        </xdr:spPr>
        <xdr:txBody>
          <a:bodyPr vertOverflow="clip" wrap="square"/>
          <a:p>
            <a:pPr algn="l">
              <a:defRPr/>
            </a:pPr>
            <a:r>
              <a:rPr lang="en-US" cap="none" sz="2800" b="1" i="0" u="none" baseline="0">
                <a:solidFill>
                  <a:srgbClr val="FF0000"/>
                </a:solidFill>
                <a:latin typeface="ＭＳ Ｐゴシック"/>
                <a:ea typeface="ＭＳ Ｐゴシック"/>
                <a:cs typeface="ＭＳ Ｐゴシック"/>
              </a:rPr>
              <a:t>【</a:t>
            </a:r>
            <a:r>
              <a:rPr lang="en-US" cap="none" sz="2800" b="1" i="0" u="none" baseline="0">
                <a:solidFill>
                  <a:srgbClr val="FF0000"/>
                </a:solidFill>
                <a:latin typeface="ＭＳ Ｐゴシック"/>
                <a:ea typeface="ＭＳ Ｐゴシック"/>
                <a:cs typeface="ＭＳ Ｐゴシック"/>
              </a:rPr>
              <a:t>事例</a:t>
            </a:r>
            <a:r>
              <a:rPr lang="en-US" cap="none" sz="2800" b="1" i="0" u="none" baseline="0">
                <a:solidFill>
                  <a:srgbClr val="FF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rgb="FF00B050"/>
    <pageSetUpPr fitToPage="1"/>
  </sheetPr>
  <dimension ref="A1:L60"/>
  <sheetViews>
    <sheetView tabSelected="1" zoomScalePageLayoutView="0" workbookViewId="0" topLeftCell="A7">
      <pane ySplit="3" topLeftCell="A16" activePane="bottomLeft" state="frozen"/>
      <selection pane="topLeft" activeCell="A7" sqref="A7"/>
      <selection pane="bottomLeft" activeCell="C18" sqref="C18"/>
    </sheetView>
  </sheetViews>
  <sheetFormatPr defaultColWidth="9.140625" defaultRowHeight="15"/>
  <cols>
    <col min="1" max="1" width="1.57421875" style="1" customWidth="1"/>
    <col min="2" max="2" width="6.140625" style="2" customWidth="1"/>
    <col min="3" max="3" width="77.57421875" style="1" customWidth="1"/>
    <col min="4" max="4" width="11.421875" style="1" customWidth="1"/>
    <col min="5" max="5" width="3.0039062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281"/>
      <c r="F1" s="281"/>
      <c r="G1" s="294"/>
      <c r="H1" s="294"/>
      <c r="J1" s="296" t="s">
        <v>204</v>
      </c>
      <c r="K1" s="35"/>
      <c r="L1" s="35"/>
    </row>
    <row r="2" spans="2:10" ht="19.5" customHeight="1">
      <c r="B2" s="279" t="s">
        <v>200</v>
      </c>
      <c r="C2" s="280"/>
      <c r="D2" s="281"/>
      <c r="E2" s="283"/>
      <c r="F2" s="283"/>
      <c r="G2" s="295"/>
      <c r="H2" s="295"/>
      <c r="I2" s="297" t="s">
        <v>209</v>
      </c>
      <c r="J2" s="298"/>
    </row>
    <row r="3" spans="1:10" ht="19.5" customHeight="1">
      <c r="A3" s="4"/>
      <c r="B3" s="282" t="s">
        <v>202</v>
      </c>
      <c r="C3" s="283"/>
      <c r="D3" s="284"/>
      <c r="E3" s="288"/>
      <c r="F3" s="289"/>
      <c r="G3" s="295"/>
      <c r="H3" s="295"/>
      <c r="I3" s="297" t="s">
        <v>210</v>
      </c>
      <c r="J3" s="298"/>
    </row>
    <row r="4" spans="1:10" ht="19.5" customHeight="1">
      <c r="A4" s="4"/>
      <c r="B4" s="285" t="s">
        <v>203</v>
      </c>
      <c r="C4" s="286"/>
      <c r="D4" s="287"/>
      <c r="E4" s="290"/>
      <c r="F4" s="289"/>
      <c r="G4" s="295"/>
      <c r="H4" s="295"/>
      <c r="I4" s="297" t="s">
        <v>211</v>
      </c>
      <c r="J4" s="298"/>
    </row>
    <row r="5" spans="1:10" ht="19.5" customHeight="1">
      <c r="A5" s="5"/>
      <c r="B5" s="285" t="s">
        <v>39</v>
      </c>
      <c r="C5" s="286"/>
      <c r="D5" s="287"/>
      <c r="E5" s="291"/>
      <c r="F5" s="289"/>
      <c r="G5" s="295"/>
      <c r="H5" s="295"/>
      <c r="I5" s="297" t="s">
        <v>212</v>
      </c>
      <c r="J5" s="298"/>
    </row>
    <row r="6" spans="1:10" ht="19.5" customHeight="1" thickBot="1">
      <c r="A6" s="6"/>
      <c r="B6" s="295"/>
      <c r="C6" s="292"/>
      <c r="D6" s="287"/>
      <c r="E6" s="293"/>
      <c r="F6" s="289"/>
      <c r="G6" s="295"/>
      <c r="H6" s="295"/>
      <c r="I6" s="325" t="s">
        <v>218</v>
      </c>
      <c r="J6" s="326"/>
    </row>
    <row r="7" spans="1:12" ht="13.5" customHeight="1">
      <c r="A7" s="2"/>
      <c r="B7" s="336" t="s">
        <v>1</v>
      </c>
      <c r="C7" s="339" t="s">
        <v>196</v>
      </c>
      <c r="D7" s="327" t="s">
        <v>131</v>
      </c>
      <c r="E7" s="328"/>
      <c r="F7" s="329"/>
      <c r="H7" s="336" t="s">
        <v>1</v>
      </c>
      <c r="I7" s="342" t="s">
        <v>195</v>
      </c>
      <c r="J7" s="327" t="s">
        <v>131</v>
      </c>
      <c r="K7" s="328"/>
      <c r="L7" s="329"/>
    </row>
    <row r="8" spans="1:12" ht="13.5" customHeight="1">
      <c r="A8" s="2"/>
      <c r="B8" s="337"/>
      <c r="C8" s="340"/>
      <c r="D8" s="330"/>
      <c r="E8" s="331"/>
      <c r="F8" s="332"/>
      <c r="H8" s="337"/>
      <c r="I8" s="343"/>
      <c r="J8" s="330"/>
      <c r="K8" s="331"/>
      <c r="L8" s="332"/>
    </row>
    <row r="9" spans="1:12" ht="12.75" thickBot="1">
      <c r="A9" s="2"/>
      <c r="B9" s="338"/>
      <c r="C9" s="341"/>
      <c r="D9" s="333"/>
      <c r="E9" s="334"/>
      <c r="F9" s="335"/>
      <c r="H9" s="338"/>
      <c r="I9" s="344"/>
      <c r="J9" s="333"/>
      <c r="K9" s="334"/>
      <c r="L9" s="335"/>
    </row>
    <row r="10" spans="1:12" ht="30" customHeight="1">
      <c r="A10" s="2"/>
      <c r="B10" s="8">
        <v>1</v>
      </c>
      <c r="C10" s="318" t="s">
        <v>230</v>
      </c>
      <c r="D10" s="30"/>
      <c r="E10" s="31">
        <v>1</v>
      </c>
      <c r="F10" s="32" t="str">
        <f aca="true" t="shared" si="0" ref="F10:F30">CHOOSE(E10,"Y","N")</f>
        <v>Y</v>
      </c>
      <c r="H10" s="240">
        <v>1</v>
      </c>
      <c r="I10" s="299" t="s">
        <v>240</v>
      </c>
      <c r="J10" s="30"/>
      <c r="K10" s="31">
        <v>1</v>
      </c>
      <c r="L10" s="32" t="str">
        <f aca="true" t="shared" si="1" ref="L10:L30">CHOOSE(K10,"Y","N")</f>
        <v>Y</v>
      </c>
    </row>
    <row r="11" spans="1:12" ht="30" customHeight="1">
      <c r="A11" s="2"/>
      <c r="B11" s="13">
        <v>2</v>
      </c>
      <c r="C11" s="233" t="s">
        <v>222</v>
      </c>
      <c r="D11" s="27"/>
      <c r="E11" s="28">
        <v>1</v>
      </c>
      <c r="F11" s="29" t="str">
        <f t="shared" si="0"/>
        <v>Y</v>
      </c>
      <c r="H11" s="232">
        <v>2</v>
      </c>
      <c r="I11" s="233" t="s">
        <v>174</v>
      </c>
      <c r="J11" s="27"/>
      <c r="K11" s="28">
        <v>1</v>
      </c>
      <c r="L11" s="29" t="str">
        <f t="shared" si="1"/>
        <v>Y</v>
      </c>
    </row>
    <row r="12" spans="1:12" ht="30" customHeight="1">
      <c r="A12" s="2"/>
      <c r="B12" s="14">
        <v>3</v>
      </c>
      <c r="C12" s="234" t="s">
        <v>231</v>
      </c>
      <c r="D12" s="24"/>
      <c r="E12" s="25">
        <v>1</v>
      </c>
      <c r="F12" s="26" t="str">
        <f t="shared" si="0"/>
        <v>Y</v>
      </c>
      <c r="H12" s="235">
        <v>3</v>
      </c>
      <c r="I12" s="236" t="s">
        <v>225</v>
      </c>
      <c r="J12" s="24"/>
      <c r="K12" s="25">
        <v>1</v>
      </c>
      <c r="L12" s="26" t="str">
        <f t="shared" si="1"/>
        <v>Y</v>
      </c>
    </row>
    <row r="13" spans="1:12" ht="30" customHeight="1">
      <c r="A13" s="2"/>
      <c r="B13" s="13">
        <v>4</v>
      </c>
      <c r="C13" s="319" t="s">
        <v>232</v>
      </c>
      <c r="D13" s="27"/>
      <c r="E13" s="28">
        <v>1</v>
      </c>
      <c r="F13" s="29" t="str">
        <f t="shared" si="0"/>
        <v>Y</v>
      </c>
      <c r="H13" s="232">
        <v>4</v>
      </c>
      <c r="I13" s="322" t="s">
        <v>217</v>
      </c>
      <c r="J13" s="27"/>
      <c r="K13" s="28">
        <v>1</v>
      </c>
      <c r="L13" s="29" t="str">
        <f t="shared" si="1"/>
        <v>Y</v>
      </c>
    </row>
    <row r="14" spans="1:12" ht="30" customHeight="1">
      <c r="A14" s="2"/>
      <c r="B14" s="14">
        <v>5</v>
      </c>
      <c r="C14" s="234" t="s">
        <v>233</v>
      </c>
      <c r="D14" s="24"/>
      <c r="E14" s="25">
        <v>1</v>
      </c>
      <c r="F14" s="26" t="str">
        <f t="shared" si="0"/>
        <v>Y</v>
      </c>
      <c r="H14" s="304">
        <v>5</v>
      </c>
      <c r="I14" s="308" t="s">
        <v>243</v>
      </c>
      <c r="J14" s="305"/>
      <c r="K14" s="306">
        <v>1</v>
      </c>
      <c r="L14" s="307" t="str">
        <f t="shared" si="1"/>
        <v>Y</v>
      </c>
    </row>
    <row r="15" spans="1:12" ht="30" customHeight="1">
      <c r="A15" s="2"/>
      <c r="B15" s="13">
        <v>6</v>
      </c>
      <c r="C15" s="233" t="s">
        <v>223</v>
      </c>
      <c r="D15" s="27"/>
      <c r="E15" s="28">
        <v>1</v>
      </c>
      <c r="F15" s="29" t="str">
        <f t="shared" si="0"/>
        <v>Y</v>
      </c>
      <c r="H15" s="232">
        <v>6</v>
      </c>
      <c r="I15" s="233" t="s">
        <v>248</v>
      </c>
      <c r="J15" s="27"/>
      <c r="K15" s="28">
        <v>1</v>
      </c>
      <c r="L15" s="29" t="str">
        <f t="shared" si="1"/>
        <v>Y</v>
      </c>
    </row>
    <row r="16" spans="1:12" ht="30" customHeight="1">
      <c r="A16" s="2"/>
      <c r="B16" s="14">
        <v>7</v>
      </c>
      <c r="C16" s="320" t="s">
        <v>234</v>
      </c>
      <c r="D16" s="24"/>
      <c r="E16" s="25">
        <v>1</v>
      </c>
      <c r="F16" s="26" t="str">
        <f t="shared" si="0"/>
        <v>Y</v>
      </c>
      <c r="H16" s="235">
        <v>7</v>
      </c>
      <c r="I16" s="236" t="s">
        <v>249</v>
      </c>
      <c r="J16" s="24"/>
      <c r="K16" s="25">
        <v>1</v>
      </c>
      <c r="L16" s="26" t="str">
        <f t="shared" si="1"/>
        <v>Y</v>
      </c>
    </row>
    <row r="17" spans="1:12" ht="30" customHeight="1">
      <c r="A17" s="2"/>
      <c r="B17" s="13">
        <v>8</v>
      </c>
      <c r="C17" s="233" t="s">
        <v>235</v>
      </c>
      <c r="D17" s="27"/>
      <c r="E17" s="28">
        <v>1</v>
      </c>
      <c r="F17" s="29" t="str">
        <f t="shared" si="0"/>
        <v>Y</v>
      </c>
      <c r="H17" s="232">
        <v>8</v>
      </c>
      <c r="I17" s="233" t="s">
        <v>226</v>
      </c>
      <c r="J17" s="27"/>
      <c r="K17" s="28">
        <v>1</v>
      </c>
      <c r="L17" s="29" t="str">
        <f t="shared" si="1"/>
        <v>Y</v>
      </c>
    </row>
    <row r="18" spans="1:12" ht="30" customHeight="1">
      <c r="A18" s="2"/>
      <c r="B18" s="15">
        <v>9</v>
      </c>
      <c r="C18" s="236" t="s">
        <v>236</v>
      </c>
      <c r="D18" s="24"/>
      <c r="E18" s="25">
        <v>1</v>
      </c>
      <c r="F18" s="26" t="str">
        <f t="shared" si="0"/>
        <v>Y</v>
      </c>
      <c r="H18" s="235">
        <v>9</v>
      </c>
      <c r="I18" s="236" t="s">
        <v>227</v>
      </c>
      <c r="J18" s="24"/>
      <c r="K18" s="25">
        <v>1</v>
      </c>
      <c r="L18" s="26" t="str">
        <f t="shared" si="1"/>
        <v>Y</v>
      </c>
    </row>
    <row r="19" spans="1:12" ht="30" customHeight="1">
      <c r="A19" s="2"/>
      <c r="B19" s="142">
        <v>10</v>
      </c>
      <c r="C19" s="321" t="s">
        <v>224</v>
      </c>
      <c r="D19" s="38"/>
      <c r="E19" s="39">
        <v>2</v>
      </c>
      <c r="F19" s="40" t="str">
        <f t="shared" si="0"/>
        <v>N</v>
      </c>
      <c r="H19" s="237">
        <v>10</v>
      </c>
      <c r="I19" s="321" t="s">
        <v>220</v>
      </c>
      <c r="J19" s="38"/>
      <c r="K19" s="39">
        <v>1</v>
      </c>
      <c r="L19" s="40" t="str">
        <f t="shared" si="1"/>
        <v>Y</v>
      </c>
    </row>
    <row r="20" spans="1:12" ht="30" customHeight="1">
      <c r="A20" s="2"/>
      <c r="B20" s="37">
        <v>11</v>
      </c>
      <c r="C20" s="239" t="s">
        <v>213</v>
      </c>
      <c r="D20" s="30"/>
      <c r="E20" s="31">
        <v>1</v>
      </c>
      <c r="F20" s="32" t="str">
        <f t="shared" si="0"/>
        <v>Y</v>
      </c>
      <c r="H20" s="238">
        <v>11</v>
      </c>
      <c r="I20" s="239" t="s">
        <v>241</v>
      </c>
      <c r="J20" s="30"/>
      <c r="K20" s="31">
        <v>1</v>
      </c>
      <c r="L20" s="32" t="str">
        <f t="shared" si="1"/>
        <v>Y</v>
      </c>
    </row>
    <row r="21" spans="1:12" ht="30" customHeight="1">
      <c r="A21" s="2"/>
      <c r="B21" s="13">
        <v>12</v>
      </c>
      <c r="C21" s="233" t="s">
        <v>221</v>
      </c>
      <c r="D21" s="27"/>
      <c r="E21" s="28">
        <v>1</v>
      </c>
      <c r="F21" s="29" t="str">
        <f t="shared" si="0"/>
        <v>Y</v>
      </c>
      <c r="H21" s="232">
        <v>12</v>
      </c>
      <c r="I21" s="233" t="s">
        <v>228</v>
      </c>
      <c r="J21" s="27"/>
      <c r="K21" s="28">
        <v>1</v>
      </c>
      <c r="L21" s="29" t="str">
        <f t="shared" si="1"/>
        <v>Y</v>
      </c>
    </row>
    <row r="22" spans="1:12" ht="30" customHeight="1">
      <c r="A22" s="2"/>
      <c r="B22" s="14">
        <v>13</v>
      </c>
      <c r="C22" s="234" t="s">
        <v>214</v>
      </c>
      <c r="D22" s="24"/>
      <c r="E22" s="25">
        <v>1</v>
      </c>
      <c r="F22" s="26" t="str">
        <f t="shared" si="0"/>
        <v>Y</v>
      </c>
      <c r="H22" s="304">
        <v>13</v>
      </c>
      <c r="I22" s="309" t="s">
        <v>244</v>
      </c>
      <c r="J22" s="305"/>
      <c r="K22" s="306">
        <v>1</v>
      </c>
      <c r="L22" s="307" t="str">
        <f t="shared" si="1"/>
        <v>Y</v>
      </c>
    </row>
    <row r="23" spans="1:12" ht="30" customHeight="1">
      <c r="A23" s="2"/>
      <c r="B23" s="13">
        <v>14</v>
      </c>
      <c r="C23" s="233" t="s">
        <v>239</v>
      </c>
      <c r="D23" s="27"/>
      <c r="E23" s="28">
        <v>1</v>
      </c>
      <c r="F23" s="29" t="str">
        <f t="shared" si="0"/>
        <v>Y</v>
      </c>
      <c r="H23" s="232">
        <v>14</v>
      </c>
      <c r="I23" s="233" t="s">
        <v>219</v>
      </c>
      <c r="J23" s="27"/>
      <c r="K23" s="28">
        <v>1</v>
      </c>
      <c r="L23" s="29" t="str">
        <f t="shared" si="1"/>
        <v>Y</v>
      </c>
    </row>
    <row r="24" spans="1:12" ht="30" customHeight="1">
      <c r="A24" s="2"/>
      <c r="B24" s="14">
        <v>15</v>
      </c>
      <c r="C24" s="234" t="s">
        <v>237</v>
      </c>
      <c r="D24" s="24"/>
      <c r="E24" s="25">
        <v>1</v>
      </c>
      <c r="F24" s="26" t="str">
        <f t="shared" si="0"/>
        <v>Y</v>
      </c>
      <c r="H24" s="235">
        <v>15</v>
      </c>
      <c r="I24" s="234" t="s">
        <v>247</v>
      </c>
      <c r="J24" s="24"/>
      <c r="K24" s="25">
        <v>1</v>
      </c>
      <c r="L24" s="26" t="str">
        <f t="shared" si="1"/>
        <v>Y</v>
      </c>
    </row>
    <row r="25" spans="1:12" ht="30" customHeight="1">
      <c r="A25" s="2"/>
      <c r="B25" s="13">
        <v>16</v>
      </c>
      <c r="C25" s="233" t="s">
        <v>215</v>
      </c>
      <c r="D25" s="27"/>
      <c r="E25" s="28">
        <v>1</v>
      </c>
      <c r="F25" s="29" t="str">
        <f t="shared" si="0"/>
        <v>Y</v>
      </c>
      <c r="H25" s="232">
        <v>16</v>
      </c>
      <c r="I25" s="233" t="s">
        <v>229</v>
      </c>
      <c r="J25" s="27"/>
      <c r="K25" s="28">
        <v>1</v>
      </c>
      <c r="L25" s="29" t="str">
        <f t="shared" si="1"/>
        <v>Y</v>
      </c>
    </row>
    <row r="26" spans="1:12" ht="30" customHeight="1">
      <c r="A26" s="2"/>
      <c r="B26" s="15">
        <v>17</v>
      </c>
      <c r="C26" s="236" t="s">
        <v>216</v>
      </c>
      <c r="D26" s="24"/>
      <c r="E26" s="25">
        <v>1</v>
      </c>
      <c r="F26" s="26" t="str">
        <f t="shared" si="0"/>
        <v>Y</v>
      </c>
      <c r="H26" s="235">
        <v>17</v>
      </c>
      <c r="I26" s="236" t="s">
        <v>112</v>
      </c>
      <c r="J26" s="24"/>
      <c r="K26" s="25">
        <v>1</v>
      </c>
      <c r="L26" s="26" t="str">
        <f t="shared" si="1"/>
        <v>Y</v>
      </c>
    </row>
    <row r="27" spans="1:12" ht="30" customHeight="1">
      <c r="A27" s="2"/>
      <c r="B27" s="13">
        <v>18</v>
      </c>
      <c r="C27" s="322" t="s">
        <v>250</v>
      </c>
      <c r="D27" s="27"/>
      <c r="E27" s="28">
        <v>1</v>
      </c>
      <c r="F27" s="29" t="str">
        <f t="shared" si="0"/>
        <v>Y</v>
      </c>
      <c r="H27" s="304">
        <v>18</v>
      </c>
      <c r="I27" s="309" t="s">
        <v>245</v>
      </c>
      <c r="J27" s="310"/>
      <c r="K27" s="311">
        <v>1</v>
      </c>
      <c r="L27" s="312" t="str">
        <f t="shared" si="1"/>
        <v>Y</v>
      </c>
    </row>
    <row r="28" spans="1:12" ht="30" customHeight="1">
      <c r="A28" s="2"/>
      <c r="B28" s="15">
        <v>19</v>
      </c>
      <c r="C28" s="236" t="s">
        <v>238</v>
      </c>
      <c r="D28" s="24"/>
      <c r="E28" s="25">
        <v>1</v>
      </c>
      <c r="F28" s="26" t="str">
        <f t="shared" si="0"/>
        <v>Y</v>
      </c>
      <c r="H28" s="304">
        <v>19</v>
      </c>
      <c r="I28" s="309" t="s">
        <v>175</v>
      </c>
      <c r="J28" s="310"/>
      <c r="K28" s="311">
        <v>1</v>
      </c>
      <c r="L28" s="312" t="str">
        <f t="shared" si="1"/>
        <v>Y</v>
      </c>
    </row>
    <row r="29" spans="1:12" ht="30" customHeight="1">
      <c r="A29" s="2"/>
      <c r="B29" s="300">
        <v>20</v>
      </c>
      <c r="C29" s="323" t="s">
        <v>242</v>
      </c>
      <c r="D29" s="301"/>
      <c r="E29" s="302">
        <v>1</v>
      </c>
      <c r="F29" s="303" t="str">
        <f t="shared" si="0"/>
        <v>Y</v>
      </c>
      <c r="H29" s="313">
        <v>20</v>
      </c>
      <c r="I29" s="314" t="s">
        <v>246</v>
      </c>
      <c r="J29" s="315"/>
      <c r="K29" s="316">
        <v>1</v>
      </c>
      <c r="L29" s="317" t="str">
        <f t="shared" si="1"/>
        <v>Y</v>
      </c>
    </row>
    <row r="30" spans="1:12" ht="30" customHeight="1" thickBot="1">
      <c r="A30" s="2"/>
      <c r="B30" s="143">
        <v>21</v>
      </c>
      <c r="C30" s="324" t="s">
        <v>136</v>
      </c>
      <c r="D30" s="41"/>
      <c r="E30" s="42">
        <v>1</v>
      </c>
      <c r="F30" s="43" t="str">
        <f t="shared" si="0"/>
        <v>Y</v>
      </c>
      <c r="H30" s="242">
        <v>21</v>
      </c>
      <c r="I30" s="241" t="s">
        <v>176</v>
      </c>
      <c r="J30" s="41"/>
      <c r="K30" s="42">
        <v>1</v>
      </c>
      <c r="L30" s="43"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7">
    <mergeCell ref="I6:J6"/>
    <mergeCell ref="J7:L9"/>
    <mergeCell ref="B7:B9"/>
    <mergeCell ref="C7:C9"/>
    <mergeCell ref="D7:F9"/>
    <mergeCell ref="H7:H9"/>
    <mergeCell ref="I7:I9"/>
  </mergeCells>
  <printOptions/>
  <pageMargins left="0.72" right="0.16" top="0.37" bottom="0.26" header="0.1968503937007874" footer="0.16"/>
  <pageSetup fitToHeight="1" fitToWidth="1"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00B050"/>
    <pageSetUpPr fitToPage="1"/>
  </sheetPr>
  <dimension ref="A1:L60"/>
  <sheetViews>
    <sheetView zoomScale="110" zoomScaleNormal="110" zoomScalePageLayoutView="0" workbookViewId="0" topLeftCell="A1">
      <pane ySplit="9" topLeftCell="A10" activePane="bottomLeft" state="frozen"/>
      <selection pane="topLeft" activeCell="A1" sqref="A1"/>
      <selection pane="bottomLeft" activeCell="J1" sqref="J1"/>
    </sheetView>
  </sheetViews>
  <sheetFormatPr defaultColWidth="9.140625" defaultRowHeight="15"/>
  <cols>
    <col min="1" max="1" width="1.57421875" style="1" customWidth="1"/>
    <col min="2" max="2" width="6.140625" style="2" customWidth="1"/>
    <col min="3" max="3" width="77.57421875" style="1" customWidth="1"/>
    <col min="4" max="4" width="11.421875" style="1" customWidth="1"/>
    <col min="5" max="5" width="3.0039062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33"/>
      <c r="F1" s="33"/>
      <c r="J1" s="296" t="s">
        <v>0</v>
      </c>
      <c r="K1" s="35"/>
      <c r="L1" s="35"/>
    </row>
    <row r="2" spans="2:6" ht="19.5" customHeight="1">
      <c r="B2" s="279" t="s">
        <v>201</v>
      </c>
      <c r="C2" s="280"/>
      <c r="D2" s="281"/>
      <c r="E2" s="3"/>
      <c r="F2" s="3"/>
    </row>
    <row r="3" spans="1:5" ht="19.5" customHeight="1">
      <c r="A3" s="4"/>
      <c r="B3" s="282" t="s">
        <v>202</v>
      </c>
      <c r="C3" s="283"/>
      <c r="D3" s="284"/>
      <c r="E3" s="22"/>
    </row>
    <row r="4" spans="1:5" ht="19.5" customHeight="1">
      <c r="A4" s="4"/>
      <c r="B4" s="285" t="s">
        <v>203</v>
      </c>
      <c r="C4" s="286"/>
      <c r="D4" s="287"/>
      <c r="E4" s="23"/>
    </row>
    <row r="5" spans="1:5" ht="19.5" customHeight="1">
      <c r="A5" s="5"/>
      <c r="B5" s="285" t="s">
        <v>39</v>
      </c>
      <c r="C5" s="286"/>
      <c r="D5" s="287"/>
      <c r="E5" s="21"/>
    </row>
    <row r="6" spans="1:5" ht="19.5" customHeight="1" thickBot="1">
      <c r="A6" s="6"/>
      <c r="B6"/>
      <c r="C6" s="7"/>
      <c r="D6" s="11"/>
      <c r="E6" s="20"/>
    </row>
    <row r="7" spans="1:12" ht="13.5" customHeight="1">
      <c r="A7" s="2"/>
      <c r="B7" s="336" t="s">
        <v>1</v>
      </c>
      <c r="C7" s="345" t="s">
        <v>196</v>
      </c>
      <c r="D7" s="327" t="s">
        <v>44</v>
      </c>
      <c r="E7" s="328"/>
      <c r="F7" s="329"/>
      <c r="H7" s="336" t="s">
        <v>1</v>
      </c>
      <c r="I7" s="345" t="s">
        <v>195</v>
      </c>
      <c r="J7" s="327" t="s">
        <v>44</v>
      </c>
      <c r="K7" s="328"/>
      <c r="L7" s="329"/>
    </row>
    <row r="8" spans="1:12" ht="13.5" customHeight="1" hidden="1">
      <c r="A8" s="2"/>
      <c r="B8" s="337"/>
      <c r="C8" s="346"/>
      <c r="D8" s="330"/>
      <c r="E8" s="331"/>
      <c r="F8" s="332"/>
      <c r="H8" s="337"/>
      <c r="I8" s="346"/>
      <c r="J8" s="330"/>
      <c r="K8" s="331"/>
      <c r="L8" s="332"/>
    </row>
    <row r="9" spans="1:12" ht="14.25" customHeight="1" thickBot="1">
      <c r="A9" s="2"/>
      <c r="B9" s="338"/>
      <c r="C9" s="347"/>
      <c r="D9" s="333"/>
      <c r="E9" s="334"/>
      <c r="F9" s="335"/>
      <c r="H9" s="338"/>
      <c r="I9" s="347"/>
      <c r="J9" s="333"/>
      <c r="K9" s="334"/>
      <c r="L9" s="335"/>
    </row>
    <row r="10" spans="1:12" ht="30" customHeight="1">
      <c r="A10" s="2"/>
      <c r="B10" s="8">
        <v>1</v>
      </c>
      <c r="C10" s="16" t="s">
        <v>177</v>
      </c>
      <c r="D10" s="30"/>
      <c r="E10" s="31">
        <v>2</v>
      </c>
      <c r="F10" s="32" t="str">
        <f aca="true" t="shared" si="0" ref="F10:F30">CHOOSE(E10,"Y","N")</f>
        <v>N</v>
      </c>
      <c r="G10" s="144"/>
      <c r="H10" s="18">
        <v>1</v>
      </c>
      <c r="I10" s="19" t="s">
        <v>189</v>
      </c>
      <c r="J10" s="30"/>
      <c r="K10" s="31">
        <v>1</v>
      </c>
      <c r="L10" s="32" t="str">
        <f aca="true" t="shared" si="1" ref="L10:L30">CHOOSE(K10,"Y","N")</f>
        <v>Y</v>
      </c>
    </row>
    <row r="11" spans="1:12" ht="30" customHeight="1">
      <c r="A11" s="2"/>
      <c r="B11" s="13">
        <v>2</v>
      </c>
      <c r="C11" s="9" t="s">
        <v>178</v>
      </c>
      <c r="D11" s="27"/>
      <c r="E11" s="28">
        <v>2</v>
      </c>
      <c r="F11" s="29" t="str">
        <f t="shared" si="0"/>
        <v>N</v>
      </c>
      <c r="G11" s="144"/>
      <c r="H11" s="13">
        <v>2</v>
      </c>
      <c r="I11" s="9" t="s">
        <v>190</v>
      </c>
      <c r="J11" s="27"/>
      <c r="K11" s="28">
        <v>1</v>
      </c>
      <c r="L11" s="29" t="str">
        <f t="shared" si="1"/>
        <v>Y</v>
      </c>
    </row>
    <row r="12" spans="1:12" ht="30" customHeight="1">
      <c r="A12" s="2"/>
      <c r="B12" s="14">
        <v>3</v>
      </c>
      <c r="C12" s="12" t="s">
        <v>3</v>
      </c>
      <c r="D12" s="24"/>
      <c r="E12" s="25">
        <v>2</v>
      </c>
      <c r="F12" s="26" t="str">
        <f t="shared" si="0"/>
        <v>N</v>
      </c>
      <c r="G12" s="144"/>
      <c r="H12" s="15">
        <v>3</v>
      </c>
      <c r="I12" s="10" t="s">
        <v>22</v>
      </c>
      <c r="J12" s="24"/>
      <c r="K12" s="25">
        <v>1</v>
      </c>
      <c r="L12" s="26" t="str">
        <f t="shared" si="1"/>
        <v>Y</v>
      </c>
    </row>
    <row r="13" spans="1:12" ht="30" customHeight="1">
      <c r="A13" s="2"/>
      <c r="B13" s="13">
        <v>4</v>
      </c>
      <c r="C13" s="9" t="s">
        <v>179</v>
      </c>
      <c r="D13" s="27"/>
      <c r="E13" s="28">
        <v>2</v>
      </c>
      <c r="F13" s="29" t="str">
        <f t="shared" si="0"/>
        <v>N</v>
      </c>
      <c r="G13" s="144"/>
      <c r="H13" s="13">
        <v>4</v>
      </c>
      <c r="I13" s="9" t="s">
        <v>23</v>
      </c>
      <c r="J13" s="27"/>
      <c r="K13" s="28">
        <v>1</v>
      </c>
      <c r="L13" s="29" t="str">
        <f t="shared" si="1"/>
        <v>Y</v>
      </c>
    </row>
    <row r="14" spans="1:12" ht="30" customHeight="1">
      <c r="A14" s="2"/>
      <c r="B14" s="14">
        <v>5</v>
      </c>
      <c r="C14" s="12" t="s">
        <v>5</v>
      </c>
      <c r="D14" s="24"/>
      <c r="E14" s="25">
        <v>2</v>
      </c>
      <c r="F14" s="26" t="str">
        <f t="shared" si="0"/>
        <v>N</v>
      </c>
      <c r="G14" s="144"/>
      <c r="H14" s="15">
        <v>5</v>
      </c>
      <c r="I14" s="16" t="s">
        <v>24</v>
      </c>
      <c r="J14" s="24"/>
      <c r="K14" s="25">
        <v>2</v>
      </c>
      <c r="L14" s="26" t="str">
        <f t="shared" si="1"/>
        <v>N</v>
      </c>
    </row>
    <row r="15" spans="1:12" ht="30" customHeight="1">
      <c r="A15" s="2"/>
      <c r="B15" s="13">
        <v>6</v>
      </c>
      <c r="C15" s="9" t="s">
        <v>180</v>
      </c>
      <c r="D15" s="27"/>
      <c r="E15" s="28">
        <v>1</v>
      </c>
      <c r="F15" s="29" t="str">
        <f t="shared" si="0"/>
        <v>Y</v>
      </c>
      <c r="G15" s="144"/>
      <c r="H15" s="13">
        <v>6</v>
      </c>
      <c r="I15" s="9" t="s">
        <v>25</v>
      </c>
      <c r="J15" s="27"/>
      <c r="K15" s="28">
        <v>2</v>
      </c>
      <c r="L15" s="29" t="str">
        <f t="shared" si="1"/>
        <v>N</v>
      </c>
    </row>
    <row r="16" spans="1:12" ht="30" customHeight="1">
      <c r="A16" s="2"/>
      <c r="B16" s="14">
        <v>7</v>
      </c>
      <c r="C16" s="12" t="s">
        <v>181</v>
      </c>
      <c r="D16" s="24"/>
      <c r="E16" s="25">
        <v>2</v>
      </c>
      <c r="F16" s="26" t="str">
        <f t="shared" si="0"/>
        <v>N</v>
      </c>
      <c r="G16" s="144"/>
      <c r="H16" s="15">
        <v>7</v>
      </c>
      <c r="I16" s="10" t="s">
        <v>26</v>
      </c>
      <c r="J16" s="24"/>
      <c r="K16" s="25">
        <v>1</v>
      </c>
      <c r="L16" s="26" t="str">
        <f t="shared" si="1"/>
        <v>Y</v>
      </c>
    </row>
    <row r="17" spans="1:12" ht="30" customHeight="1">
      <c r="A17" s="2"/>
      <c r="B17" s="13">
        <v>8</v>
      </c>
      <c r="C17" s="9" t="s">
        <v>182</v>
      </c>
      <c r="D17" s="27"/>
      <c r="E17" s="28">
        <v>1</v>
      </c>
      <c r="F17" s="29" t="str">
        <f t="shared" si="0"/>
        <v>Y</v>
      </c>
      <c r="G17" s="144"/>
      <c r="H17" s="13">
        <v>8</v>
      </c>
      <c r="I17" s="9" t="s">
        <v>27</v>
      </c>
      <c r="J17" s="27"/>
      <c r="K17" s="28">
        <v>1</v>
      </c>
      <c r="L17" s="29" t="str">
        <f t="shared" si="1"/>
        <v>Y</v>
      </c>
    </row>
    <row r="18" spans="1:12" ht="30" customHeight="1">
      <c r="A18" s="2"/>
      <c r="B18" s="15">
        <v>9</v>
      </c>
      <c r="C18" s="10" t="s">
        <v>9</v>
      </c>
      <c r="D18" s="24"/>
      <c r="E18" s="25">
        <v>1</v>
      </c>
      <c r="F18" s="26" t="str">
        <f t="shared" si="0"/>
        <v>Y</v>
      </c>
      <c r="G18" s="144"/>
      <c r="H18" s="15">
        <v>9</v>
      </c>
      <c r="I18" s="10" t="s">
        <v>191</v>
      </c>
      <c r="J18" s="24"/>
      <c r="K18" s="25">
        <v>2</v>
      </c>
      <c r="L18" s="26" t="str">
        <f t="shared" si="1"/>
        <v>N</v>
      </c>
    </row>
    <row r="19" spans="1:12" ht="30" customHeight="1">
      <c r="A19" s="2"/>
      <c r="B19" s="13">
        <v>10</v>
      </c>
      <c r="C19" s="9" t="s">
        <v>10</v>
      </c>
      <c r="D19" s="27"/>
      <c r="E19" s="28">
        <v>2</v>
      </c>
      <c r="F19" s="29" t="str">
        <f t="shared" si="0"/>
        <v>N</v>
      </c>
      <c r="G19" s="144"/>
      <c r="H19" s="142">
        <v>10</v>
      </c>
      <c r="I19" s="9" t="s">
        <v>192</v>
      </c>
      <c r="J19" s="27"/>
      <c r="K19" s="28">
        <v>1</v>
      </c>
      <c r="L19" s="29" t="str">
        <f t="shared" si="1"/>
        <v>Y</v>
      </c>
    </row>
    <row r="20" spans="1:12" ht="30" customHeight="1">
      <c r="A20" s="2"/>
      <c r="B20" s="37">
        <v>11</v>
      </c>
      <c r="C20" s="17" t="s">
        <v>183</v>
      </c>
      <c r="D20" s="30"/>
      <c r="E20" s="31">
        <v>1</v>
      </c>
      <c r="F20" s="32" t="str">
        <f t="shared" si="0"/>
        <v>Y</v>
      </c>
      <c r="G20" s="144"/>
      <c r="H20" s="37">
        <v>11</v>
      </c>
      <c r="I20" s="17" t="s">
        <v>193</v>
      </c>
      <c r="J20" s="30"/>
      <c r="K20" s="31">
        <v>1</v>
      </c>
      <c r="L20" s="32" t="str">
        <f t="shared" si="1"/>
        <v>Y</v>
      </c>
    </row>
    <row r="21" spans="1:12" ht="30" customHeight="1">
      <c r="A21" s="2"/>
      <c r="B21" s="13">
        <v>12</v>
      </c>
      <c r="C21" s="9" t="s">
        <v>11</v>
      </c>
      <c r="D21" s="27"/>
      <c r="E21" s="28">
        <v>2</v>
      </c>
      <c r="F21" s="29" t="str">
        <f t="shared" si="0"/>
        <v>N</v>
      </c>
      <c r="G21" s="144"/>
      <c r="H21" s="13">
        <v>12</v>
      </c>
      <c r="I21" s="9" t="s">
        <v>96</v>
      </c>
      <c r="J21" s="27"/>
      <c r="K21" s="28">
        <v>2</v>
      </c>
      <c r="L21" s="29" t="str">
        <f t="shared" si="1"/>
        <v>N</v>
      </c>
    </row>
    <row r="22" spans="1:12" ht="30" customHeight="1">
      <c r="A22" s="2"/>
      <c r="B22" s="14">
        <v>13</v>
      </c>
      <c r="C22" s="12" t="s">
        <v>12</v>
      </c>
      <c r="D22" s="24"/>
      <c r="E22" s="25">
        <v>1</v>
      </c>
      <c r="F22" s="26" t="str">
        <f t="shared" si="0"/>
        <v>Y</v>
      </c>
      <c r="G22" s="144"/>
      <c r="H22" s="15">
        <v>13</v>
      </c>
      <c r="I22" s="10" t="s">
        <v>31</v>
      </c>
      <c r="J22" s="24"/>
      <c r="K22" s="25">
        <v>1</v>
      </c>
      <c r="L22" s="26" t="str">
        <f t="shared" si="1"/>
        <v>Y</v>
      </c>
    </row>
    <row r="23" spans="1:12" ht="30" customHeight="1">
      <c r="A23" s="2"/>
      <c r="B23" s="13">
        <v>14</v>
      </c>
      <c r="C23" s="9" t="s">
        <v>184</v>
      </c>
      <c r="D23" s="27"/>
      <c r="E23" s="28">
        <v>2</v>
      </c>
      <c r="F23" s="29" t="str">
        <f t="shared" si="0"/>
        <v>N</v>
      </c>
      <c r="G23" s="144"/>
      <c r="H23" s="13">
        <v>14</v>
      </c>
      <c r="I23" s="9" t="s">
        <v>32</v>
      </c>
      <c r="J23" s="27"/>
      <c r="K23" s="28">
        <v>1</v>
      </c>
      <c r="L23" s="29" t="str">
        <f t="shared" si="1"/>
        <v>Y</v>
      </c>
    </row>
    <row r="24" spans="1:12" ht="30" customHeight="1">
      <c r="A24" s="2"/>
      <c r="B24" s="14">
        <v>15</v>
      </c>
      <c r="C24" s="12" t="s">
        <v>185</v>
      </c>
      <c r="D24" s="24"/>
      <c r="E24" s="25">
        <v>2</v>
      </c>
      <c r="F24" s="26" t="str">
        <f t="shared" si="0"/>
        <v>N</v>
      </c>
      <c r="G24" s="144"/>
      <c r="H24" s="15">
        <v>15</v>
      </c>
      <c r="I24" s="12" t="s">
        <v>33</v>
      </c>
      <c r="J24" s="24"/>
      <c r="K24" s="25">
        <v>1</v>
      </c>
      <c r="L24" s="26" t="str">
        <f t="shared" si="1"/>
        <v>Y</v>
      </c>
    </row>
    <row r="25" spans="1:12" ht="30" customHeight="1">
      <c r="A25" s="2"/>
      <c r="B25" s="13">
        <v>16</v>
      </c>
      <c r="C25" s="9" t="s">
        <v>186</v>
      </c>
      <c r="D25" s="27"/>
      <c r="E25" s="28">
        <v>1</v>
      </c>
      <c r="F25" s="29" t="str">
        <f t="shared" si="0"/>
        <v>Y</v>
      </c>
      <c r="G25" s="144"/>
      <c r="H25" s="13">
        <v>16</v>
      </c>
      <c r="I25" s="9" t="s">
        <v>34</v>
      </c>
      <c r="J25" s="27"/>
      <c r="K25" s="28">
        <v>1</v>
      </c>
      <c r="L25" s="29" t="str">
        <f t="shared" si="1"/>
        <v>Y</v>
      </c>
    </row>
    <row r="26" spans="1:12" ht="30" customHeight="1">
      <c r="A26" s="2"/>
      <c r="B26" s="15">
        <v>17</v>
      </c>
      <c r="C26" s="10" t="s">
        <v>187</v>
      </c>
      <c r="D26" s="24"/>
      <c r="E26" s="25">
        <v>2</v>
      </c>
      <c r="F26" s="26" t="str">
        <f t="shared" si="0"/>
        <v>N</v>
      </c>
      <c r="G26" s="144"/>
      <c r="H26" s="15">
        <v>17</v>
      </c>
      <c r="I26" s="10" t="s">
        <v>97</v>
      </c>
      <c r="J26" s="24"/>
      <c r="K26" s="25">
        <v>2</v>
      </c>
      <c r="L26" s="26" t="str">
        <f t="shared" si="1"/>
        <v>N</v>
      </c>
    </row>
    <row r="27" spans="1:12" ht="30" customHeight="1">
      <c r="A27" s="2"/>
      <c r="B27" s="13">
        <v>18</v>
      </c>
      <c r="C27" s="9" t="s">
        <v>16</v>
      </c>
      <c r="D27" s="27"/>
      <c r="E27" s="28">
        <v>1</v>
      </c>
      <c r="F27" s="29" t="str">
        <f t="shared" si="0"/>
        <v>Y</v>
      </c>
      <c r="G27" s="144"/>
      <c r="H27" s="13">
        <v>18</v>
      </c>
      <c r="I27" s="9" t="s">
        <v>35</v>
      </c>
      <c r="J27" s="27"/>
      <c r="K27" s="28">
        <v>1</v>
      </c>
      <c r="L27" s="29" t="str">
        <f t="shared" si="1"/>
        <v>Y</v>
      </c>
    </row>
    <row r="28" spans="1:12" ht="30" customHeight="1">
      <c r="A28" s="2"/>
      <c r="B28" s="15">
        <v>19</v>
      </c>
      <c r="C28" s="10" t="s">
        <v>17</v>
      </c>
      <c r="D28" s="24"/>
      <c r="E28" s="25">
        <v>1</v>
      </c>
      <c r="F28" s="26" t="str">
        <f t="shared" si="0"/>
        <v>Y</v>
      </c>
      <c r="G28" s="144"/>
      <c r="H28" s="15">
        <v>19</v>
      </c>
      <c r="I28" s="10" t="s">
        <v>36</v>
      </c>
      <c r="J28" s="24"/>
      <c r="K28" s="25">
        <v>2</v>
      </c>
      <c r="L28" s="26" t="str">
        <f t="shared" si="1"/>
        <v>N</v>
      </c>
    </row>
    <row r="29" spans="1:12" ht="30" customHeight="1">
      <c r="A29" s="2"/>
      <c r="B29" s="13">
        <v>20</v>
      </c>
      <c r="C29" s="9" t="s">
        <v>188</v>
      </c>
      <c r="D29" s="27"/>
      <c r="E29" s="28">
        <v>2</v>
      </c>
      <c r="F29" s="29" t="str">
        <f t="shared" si="0"/>
        <v>N</v>
      </c>
      <c r="G29" s="144"/>
      <c r="H29" s="13">
        <v>20</v>
      </c>
      <c r="I29" s="9" t="s">
        <v>194</v>
      </c>
      <c r="J29" s="27"/>
      <c r="K29" s="28">
        <v>2</v>
      </c>
      <c r="L29" s="29" t="str">
        <f t="shared" si="1"/>
        <v>N</v>
      </c>
    </row>
    <row r="30" spans="1:12" ht="30" customHeight="1" thickBot="1">
      <c r="A30" s="2"/>
      <c r="B30" s="143">
        <v>21</v>
      </c>
      <c r="C30" s="123" t="s">
        <v>19</v>
      </c>
      <c r="D30" s="145"/>
      <c r="E30" s="146">
        <v>1</v>
      </c>
      <c r="F30" s="147" t="str">
        <f t="shared" si="0"/>
        <v>Y</v>
      </c>
      <c r="G30" s="144"/>
      <c r="H30" s="148">
        <v>21</v>
      </c>
      <c r="I30" s="124" t="s">
        <v>38</v>
      </c>
      <c r="J30" s="145"/>
      <c r="K30" s="146">
        <v>1</v>
      </c>
      <c r="L30" s="147"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6">
    <mergeCell ref="J7:L9"/>
    <mergeCell ref="I7:I9"/>
    <mergeCell ref="B7:B9"/>
    <mergeCell ref="C7:C9"/>
    <mergeCell ref="H7:H9"/>
    <mergeCell ref="D7:F9"/>
  </mergeCells>
  <printOptions/>
  <pageMargins left="0.72" right="0.16" top="0.37" bottom="0.26" header="0.1968503937007874" footer="0.16"/>
  <pageSetup fitToHeight="1" fitToWidth="1" horizontalDpi="600" verticalDpi="600" orientation="landscape" paperSize="8"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L60"/>
  <sheetViews>
    <sheetView zoomScale="110" zoomScaleNormal="110" zoomScalePageLayoutView="0" workbookViewId="0" topLeftCell="A1">
      <pane ySplit="9" topLeftCell="A16" activePane="bottomLeft" state="frozen"/>
      <selection pane="topLeft" activeCell="A1" sqref="A1"/>
      <selection pane="bottomLeft" activeCell="B2" sqref="B2:D5"/>
    </sheetView>
  </sheetViews>
  <sheetFormatPr defaultColWidth="9.140625" defaultRowHeight="15"/>
  <cols>
    <col min="1" max="1" width="1.57421875" style="1" customWidth="1"/>
    <col min="2" max="2" width="6.140625" style="2" customWidth="1"/>
    <col min="3" max="3" width="77.57421875" style="1" customWidth="1"/>
    <col min="4" max="4" width="11.57421875" style="1" customWidth="1"/>
    <col min="5" max="5" width="3.5742187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33"/>
      <c r="F1" s="33"/>
      <c r="J1" s="296" t="s">
        <v>0</v>
      </c>
      <c r="K1" s="35"/>
      <c r="L1" s="35"/>
    </row>
    <row r="2" spans="2:6" ht="19.5" customHeight="1">
      <c r="B2" s="279" t="s">
        <v>205</v>
      </c>
      <c r="C2" s="280"/>
      <c r="D2" s="281"/>
      <c r="E2" s="3"/>
      <c r="F2" s="3"/>
    </row>
    <row r="3" spans="1:5" ht="19.5" customHeight="1">
      <c r="A3" s="4"/>
      <c r="B3" s="282" t="s">
        <v>202</v>
      </c>
      <c r="C3" s="283"/>
      <c r="D3" s="284"/>
      <c r="E3" s="22"/>
    </row>
    <row r="4" spans="1:5" ht="19.5" customHeight="1">
      <c r="A4" s="4"/>
      <c r="B4" s="285" t="s">
        <v>203</v>
      </c>
      <c r="C4" s="286"/>
      <c r="D4" s="287"/>
      <c r="E4" s="23"/>
    </row>
    <row r="5" spans="1:5" ht="19.5" customHeight="1">
      <c r="A5" s="5"/>
      <c r="B5" s="285" t="s">
        <v>39</v>
      </c>
      <c r="C5" s="286"/>
      <c r="D5" s="287"/>
      <c r="E5" s="21"/>
    </row>
    <row r="6" spans="1:5" ht="19.5" customHeight="1" thickBot="1">
      <c r="A6" s="6"/>
      <c r="B6"/>
      <c r="C6" s="7"/>
      <c r="D6" s="11"/>
      <c r="E6" s="20"/>
    </row>
    <row r="7" spans="1:12" ht="13.5" customHeight="1">
      <c r="A7" s="2"/>
      <c r="B7" s="336" t="s">
        <v>1</v>
      </c>
      <c r="C7" s="345" t="s">
        <v>196</v>
      </c>
      <c r="D7" s="327" t="s">
        <v>44</v>
      </c>
      <c r="E7" s="328"/>
      <c r="F7" s="329"/>
      <c r="H7" s="336" t="s">
        <v>1</v>
      </c>
      <c r="I7" s="345" t="s">
        <v>195</v>
      </c>
      <c r="J7" s="327" t="s">
        <v>44</v>
      </c>
      <c r="K7" s="328"/>
      <c r="L7" s="329"/>
    </row>
    <row r="8" spans="1:12" ht="13.5" customHeight="1" hidden="1">
      <c r="A8" s="2"/>
      <c r="B8" s="337"/>
      <c r="C8" s="346"/>
      <c r="D8" s="330"/>
      <c r="E8" s="331"/>
      <c r="F8" s="332"/>
      <c r="H8" s="337"/>
      <c r="I8" s="346"/>
      <c r="J8" s="330"/>
      <c r="K8" s="331"/>
      <c r="L8" s="332"/>
    </row>
    <row r="9" spans="1:12" ht="14.25" customHeight="1" thickBot="1">
      <c r="A9" s="2"/>
      <c r="B9" s="338"/>
      <c r="C9" s="347"/>
      <c r="D9" s="333"/>
      <c r="E9" s="334"/>
      <c r="F9" s="335"/>
      <c r="H9" s="338"/>
      <c r="I9" s="347"/>
      <c r="J9" s="333"/>
      <c r="K9" s="334"/>
      <c r="L9" s="335"/>
    </row>
    <row r="10" spans="1:12" ht="30" customHeight="1">
      <c r="A10" s="2"/>
      <c r="B10" s="8">
        <v>1</v>
      </c>
      <c r="C10" s="16" t="s">
        <v>93</v>
      </c>
      <c r="D10" s="30"/>
      <c r="E10" s="31">
        <v>1</v>
      </c>
      <c r="F10" s="32" t="str">
        <f aca="true" t="shared" si="0" ref="F10:F30">CHOOSE(E10,"Y","N")</f>
        <v>Y</v>
      </c>
      <c r="H10" s="18">
        <v>1</v>
      </c>
      <c r="I10" s="19" t="s">
        <v>20</v>
      </c>
      <c r="J10" s="30"/>
      <c r="K10" s="31">
        <v>2</v>
      </c>
      <c r="L10" s="32" t="str">
        <f aca="true" t="shared" si="1" ref="L10:L30">CHOOSE(K10,"Y","N")</f>
        <v>N</v>
      </c>
    </row>
    <row r="11" spans="1:12" ht="30" customHeight="1">
      <c r="A11" s="2"/>
      <c r="B11" s="13">
        <v>2</v>
      </c>
      <c r="C11" s="9" t="s">
        <v>2</v>
      </c>
      <c r="D11" s="27"/>
      <c r="E11" s="28">
        <v>2</v>
      </c>
      <c r="F11" s="29" t="str">
        <f t="shared" si="0"/>
        <v>N</v>
      </c>
      <c r="H11" s="13">
        <v>2</v>
      </c>
      <c r="I11" s="9" t="s">
        <v>21</v>
      </c>
      <c r="J11" s="27"/>
      <c r="K11" s="28">
        <v>2</v>
      </c>
      <c r="L11" s="29" t="str">
        <f t="shared" si="1"/>
        <v>N</v>
      </c>
    </row>
    <row r="12" spans="1:12" ht="30" customHeight="1">
      <c r="A12" s="2"/>
      <c r="B12" s="14">
        <v>3</v>
      </c>
      <c r="C12" s="12" t="s">
        <v>3</v>
      </c>
      <c r="D12" s="24"/>
      <c r="E12" s="25">
        <v>2</v>
      </c>
      <c r="F12" s="26" t="str">
        <f t="shared" si="0"/>
        <v>N</v>
      </c>
      <c r="H12" s="15">
        <v>3</v>
      </c>
      <c r="I12" s="10" t="s">
        <v>22</v>
      </c>
      <c r="J12" s="24"/>
      <c r="K12" s="25">
        <v>2</v>
      </c>
      <c r="L12" s="26" t="str">
        <f t="shared" si="1"/>
        <v>N</v>
      </c>
    </row>
    <row r="13" spans="1:12" ht="30" customHeight="1">
      <c r="A13" s="2"/>
      <c r="B13" s="13">
        <v>4</v>
      </c>
      <c r="C13" s="9" t="s">
        <v>4</v>
      </c>
      <c r="D13" s="27"/>
      <c r="E13" s="28">
        <v>2</v>
      </c>
      <c r="F13" s="29" t="str">
        <f t="shared" si="0"/>
        <v>N</v>
      </c>
      <c r="H13" s="13">
        <v>4</v>
      </c>
      <c r="I13" s="9" t="s">
        <v>23</v>
      </c>
      <c r="J13" s="27"/>
      <c r="K13" s="28">
        <v>2</v>
      </c>
      <c r="L13" s="29" t="str">
        <f t="shared" si="1"/>
        <v>N</v>
      </c>
    </row>
    <row r="14" spans="1:12" ht="30" customHeight="1">
      <c r="A14" s="2"/>
      <c r="B14" s="14">
        <v>5</v>
      </c>
      <c r="C14" s="12" t="s">
        <v>5</v>
      </c>
      <c r="D14" s="24"/>
      <c r="E14" s="25">
        <v>2</v>
      </c>
      <c r="F14" s="26" t="str">
        <f t="shared" si="0"/>
        <v>N</v>
      </c>
      <c r="H14" s="15">
        <v>5</v>
      </c>
      <c r="I14" s="16" t="s">
        <v>24</v>
      </c>
      <c r="J14" s="24"/>
      <c r="K14" s="25">
        <v>1</v>
      </c>
      <c r="L14" s="26" t="str">
        <f t="shared" si="1"/>
        <v>Y</v>
      </c>
    </row>
    <row r="15" spans="1:12" ht="30" customHeight="1">
      <c r="A15" s="2"/>
      <c r="B15" s="13">
        <v>6</v>
      </c>
      <c r="C15" s="9" t="s">
        <v>6</v>
      </c>
      <c r="D15" s="27"/>
      <c r="E15" s="28">
        <v>1</v>
      </c>
      <c r="F15" s="29" t="str">
        <f t="shared" si="0"/>
        <v>Y</v>
      </c>
      <c r="H15" s="13">
        <v>6</v>
      </c>
      <c r="I15" s="9" t="s">
        <v>25</v>
      </c>
      <c r="J15" s="27"/>
      <c r="K15" s="28">
        <v>1</v>
      </c>
      <c r="L15" s="29" t="str">
        <f t="shared" si="1"/>
        <v>Y</v>
      </c>
    </row>
    <row r="16" spans="1:12" ht="30" customHeight="1">
      <c r="A16" s="2"/>
      <c r="B16" s="14">
        <v>7</v>
      </c>
      <c r="C16" s="12" t="s">
        <v>7</v>
      </c>
      <c r="D16" s="24"/>
      <c r="E16" s="25">
        <v>1</v>
      </c>
      <c r="F16" s="26" t="str">
        <f t="shared" si="0"/>
        <v>Y</v>
      </c>
      <c r="H16" s="15">
        <v>7</v>
      </c>
      <c r="I16" s="10" t="s">
        <v>26</v>
      </c>
      <c r="J16" s="24"/>
      <c r="K16" s="25">
        <v>1</v>
      </c>
      <c r="L16" s="26" t="str">
        <f t="shared" si="1"/>
        <v>Y</v>
      </c>
    </row>
    <row r="17" spans="1:12" ht="30" customHeight="1">
      <c r="A17" s="2"/>
      <c r="B17" s="13">
        <v>8</v>
      </c>
      <c r="C17" s="9" t="s">
        <v>8</v>
      </c>
      <c r="D17" s="27"/>
      <c r="E17" s="28">
        <v>2</v>
      </c>
      <c r="F17" s="29" t="str">
        <f t="shared" si="0"/>
        <v>N</v>
      </c>
      <c r="H17" s="13">
        <v>8</v>
      </c>
      <c r="I17" s="9" t="s">
        <v>27</v>
      </c>
      <c r="J17" s="27"/>
      <c r="K17" s="28">
        <v>1</v>
      </c>
      <c r="L17" s="29" t="str">
        <f t="shared" si="1"/>
        <v>Y</v>
      </c>
    </row>
    <row r="18" spans="1:12" ht="30" customHeight="1">
      <c r="A18" s="2"/>
      <c r="B18" s="15">
        <v>9</v>
      </c>
      <c r="C18" s="10" t="s">
        <v>9</v>
      </c>
      <c r="D18" s="24"/>
      <c r="E18" s="25">
        <v>2</v>
      </c>
      <c r="F18" s="26" t="str">
        <f t="shared" si="0"/>
        <v>N</v>
      </c>
      <c r="H18" s="15">
        <v>9</v>
      </c>
      <c r="I18" s="10" t="s">
        <v>28</v>
      </c>
      <c r="J18" s="24"/>
      <c r="K18" s="25">
        <v>1</v>
      </c>
      <c r="L18" s="26" t="str">
        <f t="shared" si="1"/>
        <v>Y</v>
      </c>
    </row>
    <row r="19" spans="1:12" ht="30" customHeight="1">
      <c r="A19" s="2"/>
      <c r="B19" s="13">
        <v>10</v>
      </c>
      <c r="C19" s="9" t="s">
        <v>10</v>
      </c>
      <c r="D19" s="27"/>
      <c r="E19" s="28">
        <v>2</v>
      </c>
      <c r="F19" s="29" t="str">
        <f t="shared" si="0"/>
        <v>N</v>
      </c>
      <c r="H19" s="142">
        <v>10</v>
      </c>
      <c r="I19" s="9" t="s">
        <v>29</v>
      </c>
      <c r="J19" s="27"/>
      <c r="K19" s="28">
        <v>1</v>
      </c>
      <c r="L19" s="29" t="str">
        <f t="shared" si="1"/>
        <v>Y</v>
      </c>
    </row>
    <row r="20" spans="1:12" ht="30" customHeight="1">
      <c r="A20" s="2"/>
      <c r="B20" s="37">
        <v>11</v>
      </c>
      <c r="C20" s="17" t="s">
        <v>94</v>
      </c>
      <c r="D20" s="30"/>
      <c r="E20" s="31">
        <v>1</v>
      </c>
      <c r="F20" s="32" t="str">
        <f t="shared" si="0"/>
        <v>Y</v>
      </c>
      <c r="H20" s="37">
        <v>11</v>
      </c>
      <c r="I20" s="17" t="s">
        <v>30</v>
      </c>
      <c r="J20" s="30"/>
      <c r="K20" s="31">
        <v>1</v>
      </c>
      <c r="L20" s="32" t="str">
        <f t="shared" si="1"/>
        <v>Y</v>
      </c>
    </row>
    <row r="21" spans="1:12" ht="30" customHeight="1">
      <c r="A21" s="2"/>
      <c r="B21" s="13">
        <v>12</v>
      </c>
      <c r="C21" s="9" t="s">
        <v>11</v>
      </c>
      <c r="D21" s="27"/>
      <c r="E21" s="28">
        <v>2</v>
      </c>
      <c r="F21" s="29" t="str">
        <f t="shared" si="0"/>
        <v>N</v>
      </c>
      <c r="H21" s="13">
        <v>12</v>
      </c>
      <c r="I21" s="9" t="s">
        <v>96</v>
      </c>
      <c r="J21" s="27"/>
      <c r="K21" s="28">
        <v>2</v>
      </c>
      <c r="L21" s="29" t="str">
        <f t="shared" si="1"/>
        <v>N</v>
      </c>
    </row>
    <row r="22" spans="1:12" ht="30" customHeight="1">
      <c r="A22" s="2"/>
      <c r="B22" s="14">
        <v>13</v>
      </c>
      <c r="C22" s="12" t="s">
        <v>12</v>
      </c>
      <c r="D22" s="24"/>
      <c r="E22" s="25">
        <v>1</v>
      </c>
      <c r="F22" s="26" t="str">
        <f t="shared" si="0"/>
        <v>Y</v>
      </c>
      <c r="H22" s="15">
        <v>13</v>
      </c>
      <c r="I22" s="10" t="s">
        <v>31</v>
      </c>
      <c r="J22" s="24"/>
      <c r="K22" s="25">
        <v>1</v>
      </c>
      <c r="L22" s="26" t="str">
        <f t="shared" si="1"/>
        <v>Y</v>
      </c>
    </row>
    <row r="23" spans="1:12" ht="30" customHeight="1">
      <c r="A23" s="2"/>
      <c r="B23" s="13">
        <v>14</v>
      </c>
      <c r="C23" s="9" t="s">
        <v>13</v>
      </c>
      <c r="D23" s="27"/>
      <c r="E23" s="28">
        <v>2</v>
      </c>
      <c r="F23" s="29" t="str">
        <f t="shared" si="0"/>
        <v>N</v>
      </c>
      <c r="H23" s="13">
        <v>14</v>
      </c>
      <c r="I23" s="9" t="s">
        <v>32</v>
      </c>
      <c r="J23" s="27"/>
      <c r="K23" s="28">
        <v>1</v>
      </c>
      <c r="L23" s="29" t="str">
        <f t="shared" si="1"/>
        <v>Y</v>
      </c>
    </row>
    <row r="24" spans="1:12" ht="30" customHeight="1">
      <c r="A24" s="2"/>
      <c r="B24" s="14">
        <v>15</v>
      </c>
      <c r="C24" s="12" t="s">
        <v>95</v>
      </c>
      <c r="D24" s="24"/>
      <c r="E24" s="25">
        <v>2</v>
      </c>
      <c r="F24" s="26" t="str">
        <f t="shared" si="0"/>
        <v>N</v>
      </c>
      <c r="H24" s="15">
        <v>15</v>
      </c>
      <c r="I24" s="12" t="s">
        <v>33</v>
      </c>
      <c r="J24" s="24"/>
      <c r="K24" s="25">
        <v>1</v>
      </c>
      <c r="L24" s="26" t="str">
        <f t="shared" si="1"/>
        <v>Y</v>
      </c>
    </row>
    <row r="25" spans="1:12" ht="30" customHeight="1">
      <c r="A25" s="2"/>
      <c r="B25" s="13">
        <v>16</v>
      </c>
      <c r="C25" s="9" t="s">
        <v>14</v>
      </c>
      <c r="D25" s="27"/>
      <c r="E25" s="28">
        <v>1</v>
      </c>
      <c r="F25" s="29" t="str">
        <f t="shared" si="0"/>
        <v>Y</v>
      </c>
      <c r="H25" s="13">
        <v>16</v>
      </c>
      <c r="I25" s="9" t="s">
        <v>34</v>
      </c>
      <c r="J25" s="27"/>
      <c r="K25" s="28">
        <v>1</v>
      </c>
      <c r="L25" s="29" t="str">
        <f t="shared" si="1"/>
        <v>Y</v>
      </c>
    </row>
    <row r="26" spans="1:12" ht="30" customHeight="1">
      <c r="A26" s="2"/>
      <c r="B26" s="15">
        <v>17</v>
      </c>
      <c r="C26" s="10" t="s">
        <v>15</v>
      </c>
      <c r="D26" s="24"/>
      <c r="E26" s="25">
        <v>2</v>
      </c>
      <c r="F26" s="26" t="str">
        <f t="shared" si="0"/>
        <v>N</v>
      </c>
      <c r="H26" s="15">
        <v>17</v>
      </c>
      <c r="I26" s="10" t="s">
        <v>97</v>
      </c>
      <c r="J26" s="24"/>
      <c r="K26" s="25">
        <v>2</v>
      </c>
      <c r="L26" s="26" t="str">
        <f t="shared" si="1"/>
        <v>N</v>
      </c>
    </row>
    <row r="27" spans="1:12" ht="30" customHeight="1">
      <c r="A27" s="2"/>
      <c r="B27" s="13">
        <v>18</v>
      </c>
      <c r="C27" s="9" t="s">
        <v>16</v>
      </c>
      <c r="D27" s="27"/>
      <c r="E27" s="28">
        <v>1</v>
      </c>
      <c r="F27" s="29" t="str">
        <f t="shared" si="0"/>
        <v>Y</v>
      </c>
      <c r="H27" s="13">
        <v>18</v>
      </c>
      <c r="I27" s="9" t="s">
        <v>35</v>
      </c>
      <c r="J27" s="27"/>
      <c r="K27" s="28">
        <v>1</v>
      </c>
      <c r="L27" s="29" t="str">
        <f t="shared" si="1"/>
        <v>Y</v>
      </c>
    </row>
    <row r="28" spans="1:12" ht="30" customHeight="1">
      <c r="A28" s="2"/>
      <c r="B28" s="15">
        <v>19</v>
      </c>
      <c r="C28" s="10" t="s">
        <v>17</v>
      </c>
      <c r="D28" s="24"/>
      <c r="E28" s="25">
        <v>1</v>
      </c>
      <c r="F28" s="26" t="str">
        <f t="shared" si="0"/>
        <v>Y</v>
      </c>
      <c r="H28" s="15">
        <v>19</v>
      </c>
      <c r="I28" s="10" t="s">
        <v>36</v>
      </c>
      <c r="J28" s="24"/>
      <c r="K28" s="25">
        <v>2</v>
      </c>
      <c r="L28" s="26" t="str">
        <f t="shared" si="1"/>
        <v>N</v>
      </c>
    </row>
    <row r="29" spans="1:12" ht="30" customHeight="1">
      <c r="A29" s="2"/>
      <c r="B29" s="13">
        <v>20</v>
      </c>
      <c r="C29" s="9" t="s">
        <v>18</v>
      </c>
      <c r="D29" s="27"/>
      <c r="E29" s="28">
        <v>2</v>
      </c>
      <c r="F29" s="29" t="str">
        <f t="shared" si="0"/>
        <v>N</v>
      </c>
      <c r="H29" s="13">
        <v>20</v>
      </c>
      <c r="I29" s="9" t="s">
        <v>37</v>
      </c>
      <c r="J29" s="27"/>
      <c r="K29" s="28">
        <v>2</v>
      </c>
      <c r="L29" s="29" t="str">
        <f t="shared" si="1"/>
        <v>N</v>
      </c>
    </row>
    <row r="30" spans="1:12" ht="30" customHeight="1" thickBot="1">
      <c r="A30" s="2"/>
      <c r="B30" s="143">
        <v>21</v>
      </c>
      <c r="C30" s="123" t="s">
        <v>19</v>
      </c>
      <c r="D30" s="145"/>
      <c r="E30" s="146">
        <v>1</v>
      </c>
      <c r="F30" s="147" t="str">
        <f t="shared" si="0"/>
        <v>Y</v>
      </c>
      <c r="H30" s="148">
        <v>21</v>
      </c>
      <c r="I30" s="124" t="s">
        <v>38</v>
      </c>
      <c r="J30" s="145"/>
      <c r="K30" s="146">
        <v>1</v>
      </c>
      <c r="L30" s="147"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6">
    <mergeCell ref="J7:L9"/>
    <mergeCell ref="B7:B9"/>
    <mergeCell ref="C7:C9"/>
    <mergeCell ref="D7:F9"/>
    <mergeCell ref="H7:H9"/>
    <mergeCell ref="I7:I9"/>
  </mergeCells>
  <printOptions/>
  <pageMargins left="0.72" right="0.16" top="0.37" bottom="0.26" header="0.1968503937007874" footer="0.16"/>
  <pageSetup fitToHeight="1" fitToWidth="1" horizontalDpi="600" verticalDpi="600" orientation="landscape" paperSize="8" r:id="rId3"/>
  <drawing r:id="rId2"/>
  <legacyDrawing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L60"/>
  <sheetViews>
    <sheetView zoomScale="110" zoomScaleNormal="110" zoomScalePageLayoutView="0" workbookViewId="0" topLeftCell="A1">
      <pane ySplit="9" topLeftCell="A16" activePane="bottomLeft" state="frozen"/>
      <selection pane="topLeft" activeCell="A1" sqref="A1"/>
      <selection pane="bottomLeft" activeCell="H5" sqref="H5"/>
    </sheetView>
  </sheetViews>
  <sheetFormatPr defaultColWidth="9.140625" defaultRowHeight="15"/>
  <cols>
    <col min="1" max="1" width="1.57421875" style="1" customWidth="1"/>
    <col min="2" max="2" width="6.140625" style="2" customWidth="1"/>
    <col min="3" max="3" width="77.57421875" style="1" customWidth="1"/>
    <col min="4" max="4" width="11.57421875" style="1" customWidth="1"/>
    <col min="5" max="5" width="1.8515625" style="1" hidden="1" customWidth="1"/>
    <col min="6" max="6" width="3.57421875" style="1" customWidth="1"/>
    <col min="7" max="7" width="1.57421875" style="0" customWidth="1"/>
    <col min="8" max="8" width="6.140625" style="0" customWidth="1"/>
    <col min="9" max="9" width="77.57421875" style="0" customWidth="1"/>
    <col min="10" max="10" width="11.421875" style="0" customWidth="1"/>
    <col min="11" max="11" width="1.57421875" style="0" hidden="1" customWidth="1"/>
    <col min="12" max="12" width="3.57421875" style="0" customWidth="1"/>
    <col min="13" max="14" width="1.57421875" style="0" customWidth="1"/>
  </cols>
  <sheetData>
    <row r="1" spans="1:12" s="34" customFormat="1" ht="27.75" customHeight="1">
      <c r="A1" s="33"/>
      <c r="E1" s="33"/>
      <c r="F1" s="33"/>
      <c r="J1" s="296" t="s">
        <v>0</v>
      </c>
      <c r="K1" s="35"/>
      <c r="L1" s="35"/>
    </row>
    <row r="2" spans="2:6" ht="19.5" customHeight="1">
      <c r="B2" s="279" t="s">
        <v>206</v>
      </c>
      <c r="C2" s="280"/>
      <c r="D2" s="281"/>
      <c r="E2" s="3"/>
      <c r="F2" s="3"/>
    </row>
    <row r="3" spans="1:5" ht="19.5" customHeight="1">
      <c r="A3" s="4"/>
      <c r="B3" s="282" t="s">
        <v>202</v>
      </c>
      <c r="C3" s="283"/>
      <c r="D3" s="284"/>
      <c r="E3" s="22" t="e">
        <f>CHOOSE(E5,"男性","女性")</f>
        <v>#VALUE!</v>
      </c>
    </row>
    <row r="4" spans="1:5" ht="19.5" customHeight="1">
      <c r="A4" s="4"/>
      <c r="B4" s="285" t="s">
        <v>203</v>
      </c>
      <c r="C4" s="286"/>
      <c r="D4" s="287"/>
      <c r="E4" s="23"/>
    </row>
    <row r="5" spans="1:5" ht="19.5" customHeight="1">
      <c r="A5" s="5"/>
      <c r="B5" s="285" t="s">
        <v>39</v>
      </c>
      <c r="C5" s="286"/>
      <c r="D5" s="287"/>
      <c r="E5" s="21"/>
    </row>
    <row r="6" spans="1:5" ht="19.5" customHeight="1" thickBot="1">
      <c r="A6" s="6"/>
      <c r="B6"/>
      <c r="C6" s="7"/>
      <c r="D6" s="11"/>
      <c r="E6" s="20"/>
    </row>
    <row r="7" spans="1:12" ht="13.5" customHeight="1">
      <c r="A7" s="2"/>
      <c r="B7" s="336" t="s">
        <v>1</v>
      </c>
      <c r="C7" s="345" t="s">
        <v>196</v>
      </c>
      <c r="D7" s="327" t="s">
        <v>44</v>
      </c>
      <c r="E7" s="328"/>
      <c r="F7" s="329"/>
      <c r="H7" s="336" t="s">
        <v>1</v>
      </c>
      <c r="I7" s="345" t="s">
        <v>195</v>
      </c>
      <c r="J7" s="327" t="s">
        <v>44</v>
      </c>
      <c r="K7" s="328"/>
      <c r="L7" s="329"/>
    </row>
    <row r="8" spans="1:12" ht="13.5" customHeight="1" hidden="1">
      <c r="A8" s="2"/>
      <c r="B8" s="337"/>
      <c r="C8" s="346"/>
      <c r="D8" s="330"/>
      <c r="E8" s="331"/>
      <c r="F8" s="332"/>
      <c r="H8" s="337"/>
      <c r="I8" s="346"/>
      <c r="J8" s="330"/>
      <c r="K8" s="331"/>
      <c r="L8" s="332"/>
    </row>
    <row r="9" spans="1:12" ht="14.25" customHeight="1" thickBot="1">
      <c r="A9" s="2"/>
      <c r="B9" s="338"/>
      <c r="C9" s="347"/>
      <c r="D9" s="333"/>
      <c r="E9" s="334"/>
      <c r="F9" s="335"/>
      <c r="H9" s="338"/>
      <c r="I9" s="347"/>
      <c r="J9" s="333"/>
      <c r="K9" s="334"/>
      <c r="L9" s="335"/>
    </row>
    <row r="10" spans="1:12" ht="30" customHeight="1">
      <c r="A10" s="2"/>
      <c r="B10" s="8">
        <v>1</v>
      </c>
      <c r="C10" s="16" t="s">
        <v>93</v>
      </c>
      <c r="D10" s="30"/>
      <c r="E10" s="31">
        <v>1</v>
      </c>
      <c r="F10" s="32" t="str">
        <f aca="true" t="shared" si="0" ref="F10:F30">CHOOSE(E10,"Y","N")</f>
        <v>Y</v>
      </c>
      <c r="H10" s="18">
        <v>1</v>
      </c>
      <c r="I10" s="19" t="s">
        <v>20</v>
      </c>
      <c r="J10" s="30"/>
      <c r="K10" s="31">
        <v>2</v>
      </c>
      <c r="L10" s="32" t="str">
        <f aca="true" t="shared" si="1" ref="L10:L30">CHOOSE(K10,"Y","N")</f>
        <v>N</v>
      </c>
    </row>
    <row r="11" spans="1:12" ht="30" customHeight="1">
      <c r="A11" s="2"/>
      <c r="B11" s="13">
        <v>2</v>
      </c>
      <c r="C11" s="9" t="s">
        <v>2</v>
      </c>
      <c r="D11" s="27"/>
      <c r="E11" s="28">
        <v>2</v>
      </c>
      <c r="F11" s="29" t="str">
        <f t="shared" si="0"/>
        <v>N</v>
      </c>
      <c r="H11" s="13">
        <v>2</v>
      </c>
      <c r="I11" s="9" t="s">
        <v>21</v>
      </c>
      <c r="J11" s="27"/>
      <c r="K11" s="28">
        <v>2</v>
      </c>
      <c r="L11" s="29" t="str">
        <f t="shared" si="1"/>
        <v>N</v>
      </c>
    </row>
    <row r="12" spans="1:12" ht="30" customHeight="1">
      <c r="A12" s="2"/>
      <c r="B12" s="14">
        <v>3</v>
      </c>
      <c r="C12" s="12" t="s">
        <v>3</v>
      </c>
      <c r="D12" s="24"/>
      <c r="E12" s="25">
        <v>2</v>
      </c>
      <c r="F12" s="26" t="str">
        <f t="shared" si="0"/>
        <v>N</v>
      </c>
      <c r="H12" s="15">
        <v>3</v>
      </c>
      <c r="I12" s="10" t="s">
        <v>22</v>
      </c>
      <c r="J12" s="24"/>
      <c r="K12" s="25">
        <v>2</v>
      </c>
      <c r="L12" s="26" t="str">
        <f t="shared" si="1"/>
        <v>N</v>
      </c>
    </row>
    <row r="13" spans="1:12" ht="30" customHeight="1">
      <c r="A13" s="2"/>
      <c r="B13" s="13">
        <v>4</v>
      </c>
      <c r="C13" s="9" t="s">
        <v>4</v>
      </c>
      <c r="D13" s="27"/>
      <c r="E13" s="28">
        <v>2</v>
      </c>
      <c r="F13" s="29" t="str">
        <f t="shared" si="0"/>
        <v>N</v>
      </c>
      <c r="H13" s="13">
        <v>4</v>
      </c>
      <c r="I13" s="9" t="s">
        <v>23</v>
      </c>
      <c r="J13" s="27"/>
      <c r="K13" s="28">
        <v>2</v>
      </c>
      <c r="L13" s="29" t="str">
        <f t="shared" si="1"/>
        <v>N</v>
      </c>
    </row>
    <row r="14" spans="1:12" ht="30" customHeight="1">
      <c r="A14" s="2"/>
      <c r="B14" s="14">
        <v>5</v>
      </c>
      <c r="C14" s="12" t="s">
        <v>5</v>
      </c>
      <c r="D14" s="24"/>
      <c r="E14" s="25">
        <v>2</v>
      </c>
      <c r="F14" s="26" t="str">
        <f t="shared" si="0"/>
        <v>N</v>
      </c>
      <c r="H14" s="15">
        <v>5</v>
      </c>
      <c r="I14" s="16" t="s">
        <v>24</v>
      </c>
      <c r="J14" s="24"/>
      <c r="K14" s="25">
        <v>1</v>
      </c>
      <c r="L14" s="26" t="str">
        <f t="shared" si="1"/>
        <v>Y</v>
      </c>
    </row>
    <row r="15" spans="1:12" ht="30" customHeight="1">
      <c r="A15" s="2"/>
      <c r="B15" s="13">
        <v>6</v>
      </c>
      <c r="C15" s="9" t="s">
        <v>6</v>
      </c>
      <c r="D15" s="27"/>
      <c r="E15" s="28">
        <v>1</v>
      </c>
      <c r="F15" s="29" t="str">
        <f t="shared" si="0"/>
        <v>Y</v>
      </c>
      <c r="H15" s="13">
        <v>6</v>
      </c>
      <c r="I15" s="9" t="s">
        <v>25</v>
      </c>
      <c r="J15" s="27"/>
      <c r="K15" s="28">
        <v>1</v>
      </c>
      <c r="L15" s="29" t="str">
        <f t="shared" si="1"/>
        <v>Y</v>
      </c>
    </row>
    <row r="16" spans="1:12" ht="30" customHeight="1">
      <c r="A16" s="2"/>
      <c r="B16" s="14">
        <v>7</v>
      </c>
      <c r="C16" s="12" t="s">
        <v>7</v>
      </c>
      <c r="D16" s="24"/>
      <c r="E16" s="25">
        <v>1</v>
      </c>
      <c r="F16" s="26" t="str">
        <f t="shared" si="0"/>
        <v>Y</v>
      </c>
      <c r="H16" s="15">
        <v>7</v>
      </c>
      <c r="I16" s="10" t="s">
        <v>26</v>
      </c>
      <c r="J16" s="24"/>
      <c r="K16" s="25">
        <v>1</v>
      </c>
      <c r="L16" s="26" t="str">
        <f t="shared" si="1"/>
        <v>Y</v>
      </c>
    </row>
    <row r="17" spans="1:12" ht="30" customHeight="1">
      <c r="A17" s="2"/>
      <c r="B17" s="13">
        <v>8</v>
      </c>
      <c r="C17" s="9" t="s">
        <v>8</v>
      </c>
      <c r="D17" s="27"/>
      <c r="E17" s="28">
        <v>2</v>
      </c>
      <c r="F17" s="29" t="str">
        <f t="shared" si="0"/>
        <v>N</v>
      </c>
      <c r="H17" s="13">
        <v>8</v>
      </c>
      <c r="I17" s="9" t="s">
        <v>27</v>
      </c>
      <c r="J17" s="27"/>
      <c r="K17" s="28">
        <v>1</v>
      </c>
      <c r="L17" s="29" t="str">
        <f t="shared" si="1"/>
        <v>Y</v>
      </c>
    </row>
    <row r="18" spans="1:12" ht="30" customHeight="1">
      <c r="A18" s="2"/>
      <c r="B18" s="15">
        <v>9</v>
      </c>
      <c r="C18" s="10" t="s">
        <v>9</v>
      </c>
      <c r="D18" s="24"/>
      <c r="E18" s="25">
        <v>2</v>
      </c>
      <c r="F18" s="26" t="str">
        <f t="shared" si="0"/>
        <v>N</v>
      </c>
      <c r="H18" s="15">
        <v>9</v>
      </c>
      <c r="I18" s="10" t="s">
        <v>28</v>
      </c>
      <c r="J18" s="24"/>
      <c r="K18" s="25">
        <v>1</v>
      </c>
      <c r="L18" s="26" t="str">
        <f t="shared" si="1"/>
        <v>Y</v>
      </c>
    </row>
    <row r="19" spans="1:12" ht="30" customHeight="1">
      <c r="A19" s="2"/>
      <c r="B19" s="13">
        <v>10</v>
      </c>
      <c r="C19" s="9" t="s">
        <v>10</v>
      </c>
      <c r="D19" s="27"/>
      <c r="E19" s="28">
        <v>1</v>
      </c>
      <c r="F19" s="29" t="str">
        <f t="shared" si="0"/>
        <v>Y</v>
      </c>
      <c r="H19" s="142">
        <v>10</v>
      </c>
      <c r="I19" s="9" t="s">
        <v>29</v>
      </c>
      <c r="J19" s="27"/>
      <c r="K19" s="28">
        <v>2</v>
      </c>
      <c r="L19" s="29" t="str">
        <f t="shared" si="1"/>
        <v>N</v>
      </c>
    </row>
    <row r="20" spans="1:12" ht="30" customHeight="1">
      <c r="A20" s="2"/>
      <c r="B20" s="37">
        <v>11</v>
      </c>
      <c r="C20" s="17" t="s">
        <v>94</v>
      </c>
      <c r="D20" s="30"/>
      <c r="E20" s="31">
        <v>1</v>
      </c>
      <c r="F20" s="32" t="str">
        <f t="shared" si="0"/>
        <v>Y</v>
      </c>
      <c r="H20" s="37">
        <v>11</v>
      </c>
      <c r="I20" s="17" t="s">
        <v>30</v>
      </c>
      <c r="J20" s="30"/>
      <c r="K20" s="31">
        <v>1</v>
      </c>
      <c r="L20" s="32" t="str">
        <f t="shared" si="1"/>
        <v>Y</v>
      </c>
    </row>
    <row r="21" spans="1:12" ht="30" customHeight="1">
      <c r="A21" s="2"/>
      <c r="B21" s="13">
        <v>12</v>
      </c>
      <c r="C21" s="9" t="s">
        <v>11</v>
      </c>
      <c r="D21" s="27"/>
      <c r="E21" s="28">
        <v>2</v>
      </c>
      <c r="F21" s="29" t="str">
        <f t="shared" si="0"/>
        <v>N</v>
      </c>
      <c r="H21" s="13">
        <v>12</v>
      </c>
      <c r="I21" s="9" t="s">
        <v>96</v>
      </c>
      <c r="J21" s="27"/>
      <c r="K21" s="28">
        <v>2</v>
      </c>
      <c r="L21" s="29" t="str">
        <f t="shared" si="1"/>
        <v>N</v>
      </c>
    </row>
    <row r="22" spans="1:12" ht="30" customHeight="1">
      <c r="A22" s="2"/>
      <c r="B22" s="14">
        <v>13</v>
      </c>
      <c r="C22" s="12" t="s">
        <v>12</v>
      </c>
      <c r="D22" s="24"/>
      <c r="E22" s="25">
        <v>1</v>
      </c>
      <c r="F22" s="26" t="str">
        <f t="shared" si="0"/>
        <v>Y</v>
      </c>
      <c r="H22" s="15">
        <v>13</v>
      </c>
      <c r="I22" s="10" t="s">
        <v>31</v>
      </c>
      <c r="J22" s="24"/>
      <c r="K22" s="25">
        <v>1</v>
      </c>
      <c r="L22" s="26" t="str">
        <f t="shared" si="1"/>
        <v>Y</v>
      </c>
    </row>
    <row r="23" spans="1:12" ht="30" customHeight="1">
      <c r="A23" s="2"/>
      <c r="B23" s="13">
        <v>14</v>
      </c>
      <c r="C23" s="9" t="s">
        <v>13</v>
      </c>
      <c r="D23" s="27"/>
      <c r="E23" s="28">
        <v>2</v>
      </c>
      <c r="F23" s="29" t="str">
        <f t="shared" si="0"/>
        <v>N</v>
      </c>
      <c r="H23" s="13">
        <v>14</v>
      </c>
      <c r="I23" s="9" t="s">
        <v>32</v>
      </c>
      <c r="J23" s="27"/>
      <c r="K23" s="28">
        <v>1</v>
      </c>
      <c r="L23" s="29" t="str">
        <f t="shared" si="1"/>
        <v>Y</v>
      </c>
    </row>
    <row r="24" spans="1:12" ht="30" customHeight="1">
      <c r="A24" s="2"/>
      <c r="B24" s="14">
        <v>15</v>
      </c>
      <c r="C24" s="12" t="s">
        <v>95</v>
      </c>
      <c r="D24" s="24"/>
      <c r="E24" s="25">
        <v>2</v>
      </c>
      <c r="F24" s="26" t="str">
        <f t="shared" si="0"/>
        <v>N</v>
      </c>
      <c r="H24" s="15">
        <v>15</v>
      </c>
      <c r="I24" s="12" t="s">
        <v>33</v>
      </c>
      <c r="J24" s="24"/>
      <c r="K24" s="25">
        <v>1</v>
      </c>
      <c r="L24" s="26" t="str">
        <f t="shared" si="1"/>
        <v>Y</v>
      </c>
    </row>
    <row r="25" spans="1:12" ht="30" customHeight="1">
      <c r="A25" s="2"/>
      <c r="B25" s="13">
        <v>16</v>
      </c>
      <c r="C25" s="9" t="s">
        <v>14</v>
      </c>
      <c r="D25" s="27"/>
      <c r="E25" s="28">
        <v>1</v>
      </c>
      <c r="F25" s="29" t="str">
        <f t="shared" si="0"/>
        <v>Y</v>
      </c>
      <c r="H25" s="13">
        <v>16</v>
      </c>
      <c r="I25" s="9" t="s">
        <v>34</v>
      </c>
      <c r="J25" s="27"/>
      <c r="K25" s="28">
        <v>1</v>
      </c>
      <c r="L25" s="29" t="str">
        <f t="shared" si="1"/>
        <v>Y</v>
      </c>
    </row>
    <row r="26" spans="1:12" ht="30" customHeight="1">
      <c r="A26" s="2"/>
      <c r="B26" s="15">
        <v>17</v>
      </c>
      <c r="C26" s="10" t="s">
        <v>15</v>
      </c>
      <c r="D26" s="24"/>
      <c r="E26" s="25">
        <v>2</v>
      </c>
      <c r="F26" s="26" t="str">
        <f t="shared" si="0"/>
        <v>N</v>
      </c>
      <c r="H26" s="15">
        <v>17</v>
      </c>
      <c r="I26" s="10" t="s">
        <v>97</v>
      </c>
      <c r="J26" s="24"/>
      <c r="K26" s="25">
        <v>2</v>
      </c>
      <c r="L26" s="26" t="str">
        <f t="shared" si="1"/>
        <v>N</v>
      </c>
    </row>
    <row r="27" spans="1:12" ht="30" customHeight="1">
      <c r="A27" s="2"/>
      <c r="B27" s="13">
        <v>18</v>
      </c>
      <c r="C27" s="9" t="s">
        <v>16</v>
      </c>
      <c r="D27" s="27"/>
      <c r="E27" s="28">
        <v>1</v>
      </c>
      <c r="F27" s="29" t="str">
        <f t="shared" si="0"/>
        <v>Y</v>
      </c>
      <c r="H27" s="13">
        <v>18</v>
      </c>
      <c r="I27" s="9" t="s">
        <v>35</v>
      </c>
      <c r="J27" s="27"/>
      <c r="K27" s="28">
        <v>1</v>
      </c>
      <c r="L27" s="29" t="str">
        <f t="shared" si="1"/>
        <v>Y</v>
      </c>
    </row>
    <row r="28" spans="1:12" ht="30" customHeight="1">
      <c r="A28" s="2"/>
      <c r="B28" s="15">
        <v>19</v>
      </c>
      <c r="C28" s="10" t="s">
        <v>17</v>
      </c>
      <c r="D28" s="24"/>
      <c r="E28" s="25">
        <v>1</v>
      </c>
      <c r="F28" s="26" t="str">
        <f t="shared" si="0"/>
        <v>Y</v>
      </c>
      <c r="H28" s="15">
        <v>19</v>
      </c>
      <c r="I28" s="10" t="s">
        <v>36</v>
      </c>
      <c r="J28" s="24"/>
      <c r="K28" s="25">
        <v>2</v>
      </c>
      <c r="L28" s="26" t="str">
        <f t="shared" si="1"/>
        <v>N</v>
      </c>
    </row>
    <row r="29" spans="1:12" ht="30" customHeight="1">
      <c r="A29" s="2"/>
      <c r="B29" s="13">
        <v>20</v>
      </c>
      <c r="C29" s="9" t="s">
        <v>18</v>
      </c>
      <c r="D29" s="27"/>
      <c r="E29" s="28">
        <v>2</v>
      </c>
      <c r="F29" s="29" t="str">
        <f t="shared" si="0"/>
        <v>N</v>
      </c>
      <c r="H29" s="13">
        <v>20</v>
      </c>
      <c r="I29" s="9" t="s">
        <v>37</v>
      </c>
      <c r="J29" s="27"/>
      <c r="K29" s="28">
        <v>2</v>
      </c>
      <c r="L29" s="29" t="str">
        <f t="shared" si="1"/>
        <v>N</v>
      </c>
    </row>
    <row r="30" spans="1:12" ht="30" customHeight="1" thickBot="1">
      <c r="A30" s="2"/>
      <c r="B30" s="143">
        <v>21</v>
      </c>
      <c r="C30" s="123" t="s">
        <v>19</v>
      </c>
      <c r="D30" s="145"/>
      <c r="E30" s="146">
        <v>1</v>
      </c>
      <c r="F30" s="147" t="str">
        <f t="shared" si="0"/>
        <v>Y</v>
      </c>
      <c r="H30" s="148">
        <v>21</v>
      </c>
      <c r="I30" s="124" t="s">
        <v>38</v>
      </c>
      <c r="J30" s="145"/>
      <c r="K30" s="146">
        <v>1</v>
      </c>
      <c r="L30" s="147" t="str">
        <f t="shared" si="1"/>
        <v>Y</v>
      </c>
    </row>
    <row r="31" ht="27" customHeight="1">
      <c r="A31" s="2"/>
    </row>
    <row r="32" ht="27" customHeight="1">
      <c r="A32" s="2"/>
    </row>
    <row r="33" ht="27" customHeight="1">
      <c r="A33" s="2"/>
    </row>
    <row r="34" ht="27" customHeight="1">
      <c r="A34" s="2"/>
    </row>
    <row r="35" ht="27" customHeight="1">
      <c r="A35" s="2"/>
    </row>
    <row r="36" ht="27" customHeight="1">
      <c r="A36" s="2"/>
    </row>
    <row r="37" ht="27" customHeight="1">
      <c r="A37" s="2"/>
    </row>
    <row r="38" ht="19.5" customHeight="1">
      <c r="A38" s="2"/>
    </row>
    <row r="39" ht="19.5" customHeight="1">
      <c r="A39" s="2"/>
    </row>
    <row r="40" ht="19.5" customHeight="1">
      <c r="A40" s="2"/>
    </row>
    <row r="41" ht="19.5" customHeight="1">
      <c r="A41" s="2"/>
    </row>
    <row r="42" ht="19.5" customHeight="1">
      <c r="A42" s="2"/>
    </row>
    <row r="43" ht="30" customHeight="1">
      <c r="A43" s="2"/>
    </row>
    <row r="44" ht="30" customHeight="1">
      <c r="A44" s="2"/>
    </row>
    <row r="45" ht="30" customHeight="1">
      <c r="A45" s="2"/>
    </row>
    <row r="46" ht="30" customHeight="1">
      <c r="A46" s="2"/>
    </row>
    <row r="47" ht="30" customHeight="1">
      <c r="A47" s="2"/>
    </row>
    <row r="48" ht="30" customHeight="1">
      <c r="A48" s="2"/>
    </row>
    <row r="49" ht="30" customHeight="1">
      <c r="A49" s="2"/>
    </row>
    <row r="50" ht="30" customHeight="1">
      <c r="A50" s="2"/>
    </row>
    <row r="51" ht="30" customHeight="1">
      <c r="A51" s="2"/>
    </row>
    <row r="52" ht="30" customHeight="1">
      <c r="A52" s="2"/>
    </row>
    <row r="53" ht="30" customHeight="1">
      <c r="A53" s="2"/>
    </row>
    <row r="54" ht="30" customHeight="1">
      <c r="A54" s="2"/>
    </row>
    <row r="55" ht="30" customHeight="1">
      <c r="A55" s="2"/>
    </row>
    <row r="56" ht="30" customHeight="1">
      <c r="A56" s="2"/>
    </row>
    <row r="57" ht="30" customHeight="1">
      <c r="A57" s="2"/>
    </row>
    <row r="58" ht="30" customHeight="1">
      <c r="A58" s="2"/>
    </row>
    <row r="59" ht="30" customHeight="1">
      <c r="A59" s="2"/>
    </row>
    <row r="60" ht="30" customHeight="1">
      <c r="A60" s="2"/>
    </row>
  </sheetData>
  <sheetProtection/>
  <mergeCells count="6">
    <mergeCell ref="J7:L9"/>
    <mergeCell ref="B7:B9"/>
    <mergeCell ref="C7:C9"/>
    <mergeCell ref="D7:F9"/>
    <mergeCell ref="H7:H9"/>
    <mergeCell ref="I7:I9"/>
  </mergeCells>
  <printOptions/>
  <pageMargins left="0.72" right="0.16" top="0.37" bottom="0.26" header="0.1968503937007874" footer="0.16"/>
  <pageSetup fitToHeight="1" fitToWidth="1" horizontalDpi="600" verticalDpi="600" orientation="landscape" paperSize="8" scale="74"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rgb="FF99FF99"/>
  </sheetPr>
  <dimension ref="A3:K52"/>
  <sheetViews>
    <sheetView zoomScalePageLayoutView="0" workbookViewId="0" topLeftCell="A1">
      <selection activeCell="P43" sqref="P43"/>
    </sheetView>
  </sheetViews>
  <sheetFormatPr defaultColWidth="9.140625" defaultRowHeight="15"/>
  <cols>
    <col min="1" max="1" width="5.28125" style="0" bestFit="1" customWidth="1"/>
    <col min="2" max="2" width="6.140625" style="0" customWidth="1"/>
    <col min="4" max="4" width="9.28125" style="0" bestFit="1" customWidth="1"/>
  </cols>
  <sheetData>
    <row r="3" spans="8:11" ht="12.75" thickBot="1">
      <c r="H3" s="200" t="s">
        <v>142</v>
      </c>
      <c r="I3" s="200" t="s">
        <v>143</v>
      </c>
      <c r="J3" s="200" t="s">
        <v>144</v>
      </c>
      <c r="K3" s="200" t="s">
        <v>145</v>
      </c>
    </row>
    <row r="4" spans="1:11" ht="15" thickBot="1">
      <c r="A4" s="126" t="s">
        <v>134</v>
      </c>
      <c r="B4" s="127" t="s">
        <v>40</v>
      </c>
      <c r="C4" s="128" t="s">
        <v>41</v>
      </c>
      <c r="D4" s="129" t="s">
        <v>129</v>
      </c>
      <c r="E4" s="129" t="s">
        <v>45</v>
      </c>
      <c r="F4" s="129" t="s">
        <v>46</v>
      </c>
      <c r="G4" s="129" t="s">
        <v>47</v>
      </c>
      <c r="H4" s="130" t="s">
        <v>130</v>
      </c>
      <c r="I4" s="130" t="s">
        <v>48</v>
      </c>
      <c r="J4" s="130" t="s">
        <v>49</v>
      </c>
      <c r="K4" s="131" t="s">
        <v>50</v>
      </c>
    </row>
    <row r="5" spans="1:11" ht="15">
      <c r="A5" s="348" t="s">
        <v>207</v>
      </c>
      <c r="B5" s="54">
        <v>1</v>
      </c>
      <c r="C5" s="55" t="s">
        <v>42</v>
      </c>
      <c r="D5" s="122" t="str">
        <f>'本人用チェックシート '!F10</f>
        <v>Y</v>
      </c>
      <c r="E5" s="122" t="str">
        <f>'上司チェックシート'!F10</f>
        <v>N</v>
      </c>
      <c r="F5" s="122" t="str">
        <f>'第3者1チェックシート'!F10</f>
        <v>Y</v>
      </c>
      <c r="G5" s="122" t="str">
        <f>'第3者2チェックシート'!F10</f>
        <v>Y</v>
      </c>
      <c r="H5" s="36">
        <f>IF(C5=D5,1,0)</f>
        <v>1</v>
      </c>
      <c r="I5" s="36">
        <f aca="true" t="shared" si="0" ref="I5:I47">IF(C5=E5,1,0)</f>
        <v>0</v>
      </c>
      <c r="J5" s="36">
        <f aca="true" t="shared" si="1" ref="J5:J47">IF(C5=F5,1,0)</f>
        <v>1</v>
      </c>
      <c r="K5" s="132">
        <f aca="true" t="shared" si="2" ref="K5:K47">IF(C5=G5,1,0)</f>
        <v>1</v>
      </c>
    </row>
    <row r="6" spans="1:11" ht="15">
      <c r="A6" s="349"/>
      <c r="B6" s="54">
        <v>2</v>
      </c>
      <c r="C6" s="55" t="s">
        <v>43</v>
      </c>
      <c r="D6" s="55" t="str">
        <f>'本人用チェックシート '!F11</f>
        <v>Y</v>
      </c>
      <c r="E6" s="122" t="str">
        <f>'上司チェックシート'!F11</f>
        <v>N</v>
      </c>
      <c r="F6" s="122" t="str">
        <f>'第3者1チェックシート'!F11</f>
        <v>N</v>
      </c>
      <c r="G6" s="122" t="str">
        <f>'第3者2チェックシート'!F11</f>
        <v>N</v>
      </c>
      <c r="H6" s="36">
        <f aca="true" t="shared" si="3" ref="H6:H47">IF(C6=D6,1,0)</f>
        <v>0</v>
      </c>
      <c r="I6" s="36">
        <f t="shared" si="0"/>
        <v>1</v>
      </c>
      <c r="J6" s="36">
        <f t="shared" si="1"/>
        <v>1</v>
      </c>
      <c r="K6" s="132">
        <f t="shared" si="2"/>
        <v>1</v>
      </c>
    </row>
    <row r="7" spans="1:11" ht="15">
      <c r="A7" s="349"/>
      <c r="B7" s="56">
        <v>3</v>
      </c>
      <c r="C7" s="55" t="s">
        <v>43</v>
      </c>
      <c r="D7" s="55" t="str">
        <f>'本人用チェックシート '!F12</f>
        <v>Y</v>
      </c>
      <c r="E7" s="122" t="str">
        <f>'上司チェックシート'!F12</f>
        <v>N</v>
      </c>
      <c r="F7" s="122" t="str">
        <f>'第3者1チェックシート'!F12</f>
        <v>N</v>
      </c>
      <c r="G7" s="122" t="str">
        <f>'第3者2チェックシート'!F12</f>
        <v>N</v>
      </c>
      <c r="H7" s="36">
        <f t="shared" si="3"/>
        <v>0</v>
      </c>
      <c r="I7" s="36">
        <f t="shared" si="0"/>
        <v>1</v>
      </c>
      <c r="J7" s="36">
        <f t="shared" si="1"/>
        <v>1</v>
      </c>
      <c r="K7" s="132">
        <f t="shared" si="2"/>
        <v>1</v>
      </c>
    </row>
    <row r="8" spans="1:11" ht="15">
      <c r="A8" s="349"/>
      <c r="B8" s="54">
        <v>4</v>
      </c>
      <c r="C8" s="55" t="s">
        <v>43</v>
      </c>
      <c r="D8" s="55" t="str">
        <f>'本人用チェックシート '!F13</f>
        <v>Y</v>
      </c>
      <c r="E8" s="122" t="str">
        <f>'上司チェックシート'!F13</f>
        <v>N</v>
      </c>
      <c r="F8" s="122" t="str">
        <f>'第3者1チェックシート'!F13</f>
        <v>N</v>
      </c>
      <c r="G8" s="122" t="str">
        <f>'第3者2チェックシート'!F13</f>
        <v>N</v>
      </c>
      <c r="H8" s="36">
        <f t="shared" si="3"/>
        <v>0</v>
      </c>
      <c r="I8" s="36">
        <f t="shared" si="0"/>
        <v>1</v>
      </c>
      <c r="J8" s="36">
        <f t="shared" si="1"/>
        <v>1</v>
      </c>
      <c r="K8" s="132">
        <f t="shared" si="2"/>
        <v>1</v>
      </c>
    </row>
    <row r="9" spans="1:11" ht="15">
      <c r="A9" s="349"/>
      <c r="B9" s="54">
        <v>5</v>
      </c>
      <c r="C9" s="55" t="s">
        <v>43</v>
      </c>
      <c r="D9" s="55" t="str">
        <f>'本人用チェックシート '!F14</f>
        <v>Y</v>
      </c>
      <c r="E9" s="122" t="str">
        <f>'上司チェックシート'!F14</f>
        <v>N</v>
      </c>
      <c r="F9" s="122" t="str">
        <f>'第3者1チェックシート'!F14</f>
        <v>N</v>
      </c>
      <c r="G9" s="122" t="str">
        <f>'第3者2チェックシート'!F14</f>
        <v>N</v>
      </c>
      <c r="H9" s="36">
        <f t="shared" si="3"/>
        <v>0</v>
      </c>
      <c r="I9" s="36">
        <f t="shared" si="0"/>
        <v>1</v>
      </c>
      <c r="J9" s="36">
        <f t="shared" si="1"/>
        <v>1</v>
      </c>
      <c r="K9" s="132">
        <f t="shared" si="2"/>
        <v>1</v>
      </c>
    </row>
    <row r="10" spans="1:11" ht="15">
      <c r="A10" s="349"/>
      <c r="B10" s="54">
        <v>6</v>
      </c>
      <c r="C10" s="55" t="s">
        <v>42</v>
      </c>
      <c r="D10" s="55" t="str">
        <f>'本人用チェックシート '!F15</f>
        <v>Y</v>
      </c>
      <c r="E10" s="122" t="str">
        <f>'上司チェックシート'!F15</f>
        <v>Y</v>
      </c>
      <c r="F10" s="122" t="str">
        <f>'第3者1チェックシート'!F15</f>
        <v>Y</v>
      </c>
      <c r="G10" s="122" t="str">
        <f>'第3者2チェックシート'!F15</f>
        <v>Y</v>
      </c>
      <c r="H10" s="36">
        <f t="shared" si="3"/>
        <v>1</v>
      </c>
      <c r="I10" s="36">
        <f t="shared" si="0"/>
        <v>1</v>
      </c>
      <c r="J10" s="36">
        <f t="shared" si="1"/>
        <v>1</v>
      </c>
      <c r="K10" s="132">
        <f t="shared" si="2"/>
        <v>1</v>
      </c>
    </row>
    <row r="11" spans="1:11" ht="15">
      <c r="A11" s="349"/>
      <c r="B11" s="54">
        <v>7</v>
      </c>
      <c r="C11" s="55" t="s">
        <v>43</v>
      </c>
      <c r="D11" s="55" t="str">
        <f>'本人用チェックシート '!F16</f>
        <v>Y</v>
      </c>
      <c r="E11" s="122" t="str">
        <f>'上司チェックシート'!F16</f>
        <v>N</v>
      </c>
      <c r="F11" s="122" t="str">
        <f>'第3者1チェックシート'!F16</f>
        <v>Y</v>
      </c>
      <c r="G11" s="122" t="str">
        <f>'第3者2チェックシート'!F16</f>
        <v>Y</v>
      </c>
      <c r="H11" s="36">
        <f t="shared" si="3"/>
        <v>0</v>
      </c>
      <c r="I11" s="36">
        <f t="shared" si="0"/>
        <v>1</v>
      </c>
      <c r="J11" s="36">
        <f t="shared" si="1"/>
        <v>0</v>
      </c>
      <c r="K11" s="132">
        <f t="shared" si="2"/>
        <v>0</v>
      </c>
    </row>
    <row r="12" spans="1:11" ht="15">
      <c r="A12" s="349"/>
      <c r="B12" s="54">
        <v>8</v>
      </c>
      <c r="C12" s="55" t="s">
        <v>42</v>
      </c>
      <c r="D12" s="55" t="str">
        <f>'本人用チェックシート '!F17</f>
        <v>Y</v>
      </c>
      <c r="E12" s="122" t="str">
        <f>'上司チェックシート'!F17</f>
        <v>Y</v>
      </c>
      <c r="F12" s="122" t="str">
        <f>'第3者1チェックシート'!F17</f>
        <v>N</v>
      </c>
      <c r="G12" s="122" t="str">
        <f>'第3者2チェックシート'!F17</f>
        <v>N</v>
      </c>
      <c r="H12" s="36">
        <f t="shared" si="3"/>
        <v>1</v>
      </c>
      <c r="I12" s="36">
        <f t="shared" si="0"/>
        <v>1</v>
      </c>
      <c r="J12" s="36">
        <f t="shared" si="1"/>
        <v>0</v>
      </c>
      <c r="K12" s="132">
        <f t="shared" si="2"/>
        <v>0</v>
      </c>
    </row>
    <row r="13" spans="1:11" ht="15">
      <c r="A13" s="349"/>
      <c r="B13" s="54">
        <v>9</v>
      </c>
      <c r="C13" s="55" t="s">
        <v>42</v>
      </c>
      <c r="D13" s="55" t="str">
        <f>'本人用チェックシート '!F18</f>
        <v>Y</v>
      </c>
      <c r="E13" s="122" t="str">
        <f>'上司チェックシート'!F18</f>
        <v>Y</v>
      </c>
      <c r="F13" s="122" t="str">
        <f>'第3者1チェックシート'!F18</f>
        <v>N</v>
      </c>
      <c r="G13" s="122" t="str">
        <f>'第3者2チェックシート'!F18</f>
        <v>N</v>
      </c>
      <c r="H13" s="36">
        <f t="shared" si="3"/>
        <v>1</v>
      </c>
      <c r="I13" s="36">
        <f t="shared" si="0"/>
        <v>1</v>
      </c>
      <c r="J13" s="36">
        <f t="shared" si="1"/>
        <v>0</v>
      </c>
      <c r="K13" s="132">
        <f t="shared" si="2"/>
        <v>0</v>
      </c>
    </row>
    <row r="14" spans="1:11" ht="15">
      <c r="A14" s="349"/>
      <c r="B14" s="54">
        <v>10</v>
      </c>
      <c r="C14" s="55" t="s">
        <v>43</v>
      </c>
      <c r="D14" s="55" t="str">
        <f>'本人用チェックシート '!F19</f>
        <v>N</v>
      </c>
      <c r="E14" s="122" t="str">
        <f>'上司チェックシート'!F19</f>
        <v>N</v>
      </c>
      <c r="F14" s="122" t="str">
        <f>'第3者1チェックシート'!F19</f>
        <v>N</v>
      </c>
      <c r="G14" s="122" t="str">
        <f>'第3者2チェックシート'!F19</f>
        <v>Y</v>
      </c>
      <c r="H14" s="36">
        <f t="shared" si="3"/>
        <v>1</v>
      </c>
      <c r="I14" s="36">
        <f t="shared" si="0"/>
        <v>1</v>
      </c>
      <c r="J14" s="36">
        <f t="shared" si="1"/>
        <v>1</v>
      </c>
      <c r="K14" s="132">
        <f t="shared" si="2"/>
        <v>0</v>
      </c>
    </row>
    <row r="15" spans="1:11" ht="15">
      <c r="A15" s="349"/>
      <c r="B15" s="54">
        <v>11</v>
      </c>
      <c r="C15" s="55" t="s">
        <v>42</v>
      </c>
      <c r="D15" s="55" t="str">
        <f>'本人用チェックシート '!F20</f>
        <v>Y</v>
      </c>
      <c r="E15" s="122" t="str">
        <f>'上司チェックシート'!F20</f>
        <v>Y</v>
      </c>
      <c r="F15" s="122" t="str">
        <f>'第3者1チェックシート'!F20</f>
        <v>Y</v>
      </c>
      <c r="G15" s="122" t="str">
        <f>'第3者2チェックシート'!F20</f>
        <v>Y</v>
      </c>
      <c r="H15" s="36">
        <f t="shared" si="3"/>
        <v>1</v>
      </c>
      <c r="I15" s="36">
        <f t="shared" si="0"/>
        <v>1</v>
      </c>
      <c r="J15" s="36">
        <f t="shared" si="1"/>
        <v>1</v>
      </c>
      <c r="K15" s="132">
        <f t="shared" si="2"/>
        <v>1</v>
      </c>
    </row>
    <row r="16" spans="1:11" ht="15">
      <c r="A16" s="349"/>
      <c r="B16" s="54">
        <v>12</v>
      </c>
      <c r="C16" s="55" t="s">
        <v>43</v>
      </c>
      <c r="D16" s="55" t="str">
        <f>'本人用チェックシート '!F21</f>
        <v>Y</v>
      </c>
      <c r="E16" s="122" t="str">
        <f>'上司チェックシート'!F21</f>
        <v>N</v>
      </c>
      <c r="F16" s="122" t="str">
        <f>'第3者1チェックシート'!F21</f>
        <v>N</v>
      </c>
      <c r="G16" s="122" t="str">
        <f>'第3者2チェックシート'!F21</f>
        <v>N</v>
      </c>
      <c r="H16" s="36">
        <f t="shared" si="3"/>
        <v>0</v>
      </c>
      <c r="I16" s="36">
        <f t="shared" si="0"/>
        <v>1</v>
      </c>
      <c r="J16" s="36">
        <f t="shared" si="1"/>
        <v>1</v>
      </c>
      <c r="K16" s="132">
        <f t="shared" si="2"/>
        <v>1</v>
      </c>
    </row>
    <row r="17" spans="1:11" ht="15">
      <c r="A17" s="349"/>
      <c r="B17" s="54">
        <v>13</v>
      </c>
      <c r="C17" s="55" t="s">
        <v>42</v>
      </c>
      <c r="D17" s="55" t="str">
        <f>'本人用チェックシート '!F22</f>
        <v>Y</v>
      </c>
      <c r="E17" s="122" t="str">
        <f>'上司チェックシート'!F22</f>
        <v>Y</v>
      </c>
      <c r="F17" s="122" t="str">
        <f>'第3者1チェックシート'!F22</f>
        <v>Y</v>
      </c>
      <c r="G17" s="122" t="str">
        <f>'第3者2チェックシート'!F22</f>
        <v>Y</v>
      </c>
      <c r="H17" s="36">
        <f t="shared" si="3"/>
        <v>1</v>
      </c>
      <c r="I17" s="36">
        <f t="shared" si="0"/>
        <v>1</v>
      </c>
      <c r="J17" s="36">
        <f t="shared" si="1"/>
        <v>1</v>
      </c>
      <c r="K17" s="132">
        <f t="shared" si="2"/>
        <v>1</v>
      </c>
    </row>
    <row r="18" spans="1:11" ht="15">
      <c r="A18" s="349"/>
      <c r="B18" s="54">
        <v>14</v>
      </c>
      <c r="C18" s="55" t="s">
        <v>43</v>
      </c>
      <c r="D18" s="55" t="str">
        <f>'本人用チェックシート '!F23</f>
        <v>Y</v>
      </c>
      <c r="E18" s="122" t="str">
        <f>'上司チェックシート'!F23</f>
        <v>N</v>
      </c>
      <c r="F18" s="122" t="str">
        <f>'第3者1チェックシート'!F23</f>
        <v>N</v>
      </c>
      <c r="G18" s="122" t="str">
        <f>'第3者2チェックシート'!F23</f>
        <v>N</v>
      </c>
      <c r="H18" s="36">
        <f t="shared" si="3"/>
        <v>0</v>
      </c>
      <c r="I18" s="36">
        <f t="shared" si="0"/>
        <v>1</v>
      </c>
      <c r="J18" s="36">
        <f t="shared" si="1"/>
        <v>1</v>
      </c>
      <c r="K18" s="132">
        <f t="shared" si="2"/>
        <v>1</v>
      </c>
    </row>
    <row r="19" spans="1:11" ht="15">
      <c r="A19" s="349"/>
      <c r="B19" s="54">
        <v>15</v>
      </c>
      <c r="C19" s="55" t="s">
        <v>43</v>
      </c>
      <c r="D19" s="55" t="str">
        <f>'本人用チェックシート '!F24</f>
        <v>Y</v>
      </c>
      <c r="E19" s="122" t="str">
        <f>'上司チェックシート'!F24</f>
        <v>N</v>
      </c>
      <c r="F19" s="122" t="str">
        <f>'第3者1チェックシート'!F24</f>
        <v>N</v>
      </c>
      <c r="G19" s="122" t="str">
        <f>'第3者2チェックシート'!F24</f>
        <v>N</v>
      </c>
      <c r="H19" s="36">
        <f t="shared" si="3"/>
        <v>0</v>
      </c>
      <c r="I19" s="36">
        <f t="shared" si="0"/>
        <v>1</v>
      </c>
      <c r="J19" s="36">
        <f t="shared" si="1"/>
        <v>1</v>
      </c>
      <c r="K19" s="132">
        <f t="shared" si="2"/>
        <v>1</v>
      </c>
    </row>
    <row r="20" spans="1:11" ht="15">
      <c r="A20" s="349"/>
      <c r="B20" s="54">
        <v>16</v>
      </c>
      <c r="C20" s="55" t="s">
        <v>42</v>
      </c>
      <c r="D20" s="55" t="str">
        <f>'本人用チェックシート '!F25</f>
        <v>Y</v>
      </c>
      <c r="E20" s="122" t="str">
        <f>'上司チェックシート'!F25</f>
        <v>Y</v>
      </c>
      <c r="F20" s="122" t="str">
        <f>'第3者1チェックシート'!F25</f>
        <v>Y</v>
      </c>
      <c r="G20" s="122" t="str">
        <f>'第3者2チェックシート'!F25</f>
        <v>Y</v>
      </c>
      <c r="H20" s="36">
        <f t="shared" si="3"/>
        <v>1</v>
      </c>
      <c r="I20" s="36">
        <f t="shared" si="0"/>
        <v>1</v>
      </c>
      <c r="J20" s="36">
        <f t="shared" si="1"/>
        <v>1</v>
      </c>
      <c r="K20" s="132">
        <f t="shared" si="2"/>
        <v>1</v>
      </c>
    </row>
    <row r="21" spans="1:11" ht="15">
      <c r="A21" s="349"/>
      <c r="B21" s="54">
        <v>17</v>
      </c>
      <c r="C21" s="55" t="s">
        <v>43</v>
      </c>
      <c r="D21" s="55" t="str">
        <f>'本人用チェックシート '!F26</f>
        <v>Y</v>
      </c>
      <c r="E21" s="122" t="str">
        <f>'上司チェックシート'!F26</f>
        <v>N</v>
      </c>
      <c r="F21" s="122" t="str">
        <f>'第3者1チェックシート'!F26</f>
        <v>N</v>
      </c>
      <c r="G21" s="122" t="str">
        <f>'第3者2チェックシート'!F26</f>
        <v>N</v>
      </c>
      <c r="H21" s="36">
        <f t="shared" si="3"/>
        <v>0</v>
      </c>
      <c r="I21" s="36">
        <f t="shared" si="0"/>
        <v>1</v>
      </c>
      <c r="J21" s="36">
        <f t="shared" si="1"/>
        <v>1</v>
      </c>
      <c r="K21" s="132">
        <f t="shared" si="2"/>
        <v>1</v>
      </c>
    </row>
    <row r="22" spans="1:11" ht="15">
      <c r="A22" s="349"/>
      <c r="B22" s="54">
        <v>18</v>
      </c>
      <c r="C22" s="55" t="s">
        <v>42</v>
      </c>
      <c r="D22" s="55" t="str">
        <f>'本人用チェックシート '!F27</f>
        <v>Y</v>
      </c>
      <c r="E22" s="122" t="str">
        <f>'上司チェックシート'!F27</f>
        <v>Y</v>
      </c>
      <c r="F22" s="122" t="str">
        <f>'第3者1チェックシート'!F27</f>
        <v>Y</v>
      </c>
      <c r="G22" s="122" t="str">
        <f>'第3者2チェックシート'!F27</f>
        <v>Y</v>
      </c>
      <c r="H22" s="36">
        <f t="shared" si="3"/>
        <v>1</v>
      </c>
      <c r="I22" s="36">
        <f t="shared" si="0"/>
        <v>1</v>
      </c>
      <c r="J22" s="36">
        <f t="shared" si="1"/>
        <v>1</v>
      </c>
      <c r="K22" s="132">
        <f t="shared" si="2"/>
        <v>1</v>
      </c>
    </row>
    <row r="23" spans="1:11" ht="15">
      <c r="A23" s="349"/>
      <c r="B23" s="54">
        <v>19</v>
      </c>
      <c r="C23" s="55" t="s">
        <v>42</v>
      </c>
      <c r="D23" s="55" t="str">
        <f>'本人用チェックシート '!F28</f>
        <v>Y</v>
      </c>
      <c r="E23" s="122" t="str">
        <f>'上司チェックシート'!F28</f>
        <v>Y</v>
      </c>
      <c r="F23" s="122" t="str">
        <f>'第3者1チェックシート'!F28</f>
        <v>Y</v>
      </c>
      <c r="G23" s="122" t="str">
        <f>'第3者2チェックシート'!F28</f>
        <v>Y</v>
      </c>
      <c r="H23" s="36">
        <f t="shared" si="3"/>
        <v>1</v>
      </c>
      <c r="I23" s="36">
        <f t="shared" si="0"/>
        <v>1</v>
      </c>
      <c r="J23" s="36">
        <f t="shared" si="1"/>
        <v>1</v>
      </c>
      <c r="K23" s="132">
        <f t="shared" si="2"/>
        <v>1</v>
      </c>
    </row>
    <row r="24" spans="1:11" ht="15">
      <c r="A24" s="349"/>
      <c r="B24" s="54">
        <v>20</v>
      </c>
      <c r="C24" s="55" t="s">
        <v>43</v>
      </c>
      <c r="D24" s="55" t="str">
        <f>'本人用チェックシート '!F29</f>
        <v>Y</v>
      </c>
      <c r="E24" s="122" t="str">
        <f>'上司チェックシート'!F29</f>
        <v>N</v>
      </c>
      <c r="F24" s="122" t="str">
        <f>'第3者1チェックシート'!F29</f>
        <v>N</v>
      </c>
      <c r="G24" s="122" t="str">
        <f>'第3者2チェックシート'!F29</f>
        <v>N</v>
      </c>
      <c r="H24" s="36">
        <f t="shared" si="3"/>
        <v>0</v>
      </c>
      <c r="I24" s="36">
        <f t="shared" si="0"/>
        <v>1</v>
      </c>
      <c r="J24" s="36">
        <f t="shared" si="1"/>
        <v>1</v>
      </c>
      <c r="K24" s="132">
        <f t="shared" si="2"/>
        <v>1</v>
      </c>
    </row>
    <row r="25" spans="1:11" ht="15" thickBot="1">
      <c r="A25" s="350"/>
      <c r="B25" s="133">
        <v>21</v>
      </c>
      <c r="C25" s="134" t="s">
        <v>42</v>
      </c>
      <c r="D25" s="134" t="str">
        <f>'本人用チェックシート '!F30</f>
        <v>Y</v>
      </c>
      <c r="E25" s="135" t="str">
        <f>'上司チェックシート'!F30</f>
        <v>Y</v>
      </c>
      <c r="F25" s="135" t="str">
        <f>'第3者1チェックシート'!F30</f>
        <v>Y</v>
      </c>
      <c r="G25" s="135" t="str">
        <f>'第3者2チェックシート'!F30</f>
        <v>Y</v>
      </c>
      <c r="H25" s="136">
        <f t="shared" si="3"/>
        <v>1</v>
      </c>
      <c r="I25" s="136">
        <f t="shared" si="0"/>
        <v>1</v>
      </c>
      <c r="J25" s="136">
        <f t="shared" si="1"/>
        <v>1</v>
      </c>
      <c r="K25" s="137">
        <f t="shared" si="2"/>
        <v>1</v>
      </c>
    </row>
    <row r="26" spans="1:11" ht="15" thickBot="1">
      <c r="A26" s="138"/>
      <c r="B26" s="56"/>
      <c r="C26" s="139"/>
      <c r="D26" s="139"/>
      <c r="E26" s="139"/>
      <c r="F26" s="139"/>
      <c r="G26" s="140" t="s">
        <v>135</v>
      </c>
      <c r="H26" s="141">
        <f>SUM(H5:H25)</f>
        <v>11</v>
      </c>
      <c r="I26" s="141">
        <f>SUM(I5:I25)</f>
        <v>20</v>
      </c>
      <c r="J26" s="141">
        <f>SUM(J5:J25)</f>
        <v>18</v>
      </c>
      <c r="K26" s="141">
        <f>SUM(K5:K25)</f>
        <v>17</v>
      </c>
    </row>
    <row r="27" spans="1:11" ht="15.75" customHeight="1">
      <c r="A27" s="348" t="s">
        <v>208</v>
      </c>
      <c r="B27" s="201">
        <v>1</v>
      </c>
      <c r="C27" s="202" t="s">
        <v>43</v>
      </c>
      <c r="D27" s="202" t="str">
        <f>'本人用チェックシート '!L10</f>
        <v>Y</v>
      </c>
      <c r="E27" s="203" t="str">
        <f>'上司チェックシート'!L10</f>
        <v>Y</v>
      </c>
      <c r="F27" s="203" t="str">
        <f>'第3者1チェックシート'!L10</f>
        <v>N</v>
      </c>
      <c r="G27" s="203" t="str">
        <f>'第3者2チェックシート'!L10</f>
        <v>N</v>
      </c>
      <c r="H27" s="204">
        <f t="shared" si="3"/>
        <v>0</v>
      </c>
      <c r="I27" s="204">
        <f t="shared" si="0"/>
        <v>0</v>
      </c>
      <c r="J27" s="204">
        <f t="shared" si="1"/>
        <v>1</v>
      </c>
      <c r="K27" s="205">
        <f t="shared" si="2"/>
        <v>1</v>
      </c>
    </row>
    <row r="28" spans="1:11" ht="15">
      <c r="A28" s="349"/>
      <c r="B28" s="206">
        <v>2</v>
      </c>
      <c r="C28" s="55" t="s">
        <v>43</v>
      </c>
      <c r="D28" s="55" t="s">
        <v>133</v>
      </c>
      <c r="E28" s="122" t="str">
        <f>'上司チェックシート'!L11</f>
        <v>Y</v>
      </c>
      <c r="F28" s="122" t="str">
        <f>'第3者1チェックシート'!L11</f>
        <v>N</v>
      </c>
      <c r="G28" s="122" t="str">
        <f>'第3者2チェックシート'!L11</f>
        <v>N</v>
      </c>
      <c r="H28" s="36">
        <f t="shared" si="3"/>
        <v>1</v>
      </c>
      <c r="I28" s="36">
        <f t="shared" si="0"/>
        <v>0</v>
      </c>
      <c r="J28" s="36">
        <f t="shared" si="1"/>
        <v>1</v>
      </c>
      <c r="K28" s="132">
        <f t="shared" si="2"/>
        <v>1</v>
      </c>
    </row>
    <row r="29" spans="1:11" ht="15">
      <c r="A29" s="349"/>
      <c r="B29" s="206">
        <v>3</v>
      </c>
      <c r="C29" s="55" t="s">
        <v>43</v>
      </c>
      <c r="D29" s="55" t="str">
        <f>'本人用チェックシート '!L12</f>
        <v>Y</v>
      </c>
      <c r="E29" s="122" t="str">
        <f>'上司チェックシート'!L12</f>
        <v>Y</v>
      </c>
      <c r="F29" s="122" t="str">
        <f>'第3者1チェックシート'!L12</f>
        <v>N</v>
      </c>
      <c r="G29" s="122" t="str">
        <f>'第3者2チェックシート'!L12</f>
        <v>N</v>
      </c>
      <c r="H29" s="36">
        <f t="shared" si="3"/>
        <v>0</v>
      </c>
      <c r="I29" s="36">
        <f t="shared" si="0"/>
        <v>0</v>
      </c>
      <c r="J29" s="36">
        <f t="shared" si="1"/>
        <v>1</v>
      </c>
      <c r="K29" s="132">
        <f t="shared" si="2"/>
        <v>1</v>
      </c>
    </row>
    <row r="30" spans="1:11" ht="15">
      <c r="A30" s="349"/>
      <c r="B30" s="206">
        <v>4</v>
      </c>
      <c r="C30" s="55" t="s">
        <v>43</v>
      </c>
      <c r="D30" s="55" t="str">
        <f>'本人用チェックシート '!L13</f>
        <v>Y</v>
      </c>
      <c r="E30" s="122" t="str">
        <f>'上司チェックシート'!L13</f>
        <v>Y</v>
      </c>
      <c r="F30" s="122" t="str">
        <f>'第3者1チェックシート'!L13</f>
        <v>N</v>
      </c>
      <c r="G30" s="122" t="str">
        <f>'第3者2チェックシート'!L13</f>
        <v>N</v>
      </c>
      <c r="H30" s="36">
        <f t="shared" si="3"/>
        <v>0</v>
      </c>
      <c r="I30" s="36">
        <f t="shared" si="0"/>
        <v>0</v>
      </c>
      <c r="J30" s="36">
        <f t="shared" si="1"/>
        <v>1</v>
      </c>
      <c r="K30" s="132">
        <f t="shared" si="2"/>
        <v>1</v>
      </c>
    </row>
    <row r="31" spans="1:11" ht="15">
      <c r="A31" s="349"/>
      <c r="B31" s="206">
        <v>5</v>
      </c>
      <c r="C31" s="55" t="s">
        <v>42</v>
      </c>
      <c r="D31" s="55" t="str">
        <f>'本人用チェックシート '!L14</f>
        <v>Y</v>
      </c>
      <c r="E31" s="122" t="str">
        <f>'上司チェックシート'!L14</f>
        <v>N</v>
      </c>
      <c r="F31" s="122" t="str">
        <f>'第3者1チェックシート'!L14</f>
        <v>Y</v>
      </c>
      <c r="G31" s="122" t="str">
        <f>'第3者2チェックシート'!L14</f>
        <v>Y</v>
      </c>
      <c r="H31" s="36">
        <f t="shared" si="3"/>
        <v>1</v>
      </c>
      <c r="I31" s="36">
        <f t="shared" si="0"/>
        <v>0</v>
      </c>
      <c r="J31" s="36">
        <f t="shared" si="1"/>
        <v>1</v>
      </c>
      <c r="K31" s="132">
        <f t="shared" si="2"/>
        <v>1</v>
      </c>
    </row>
    <row r="32" spans="1:11" ht="15">
      <c r="A32" s="349"/>
      <c r="B32" s="206">
        <v>6</v>
      </c>
      <c r="C32" s="55" t="s">
        <v>42</v>
      </c>
      <c r="D32" s="55" t="str">
        <f>'本人用チェックシート '!L15</f>
        <v>Y</v>
      </c>
      <c r="E32" s="122" t="str">
        <f>'上司チェックシート'!L15</f>
        <v>N</v>
      </c>
      <c r="F32" s="122" t="str">
        <f>'第3者1チェックシート'!L15</f>
        <v>Y</v>
      </c>
      <c r="G32" s="122" t="str">
        <f>'第3者2チェックシート'!L15</f>
        <v>Y</v>
      </c>
      <c r="H32" s="36">
        <f t="shared" si="3"/>
        <v>1</v>
      </c>
      <c r="I32" s="36">
        <f t="shared" si="0"/>
        <v>0</v>
      </c>
      <c r="J32" s="36">
        <f t="shared" si="1"/>
        <v>1</v>
      </c>
      <c r="K32" s="132">
        <f t="shared" si="2"/>
        <v>1</v>
      </c>
    </row>
    <row r="33" spans="1:11" ht="15">
      <c r="A33" s="349"/>
      <c r="B33" s="206">
        <v>7</v>
      </c>
      <c r="C33" s="55" t="s">
        <v>43</v>
      </c>
      <c r="D33" s="55" t="str">
        <f>'本人用チェックシート '!L16</f>
        <v>Y</v>
      </c>
      <c r="E33" s="122" t="str">
        <f>'上司チェックシート'!L16</f>
        <v>Y</v>
      </c>
      <c r="F33" s="122" t="str">
        <f>'第3者1チェックシート'!L16</f>
        <v>Y</v>
      </c>
      <c r="G33" s="122" t="str">
        <f>'第3者2チェックシート'!L16</f>
        <v>Y</v>
      </c>
      <c r="H33" s="36">
        <f t="shared" si="3"/>
        <v>0</v>
      </c>
      <c r="I33" s="36">
        <f t="shared" si="0"/>
        <v>0</v>
      </c>
      <c r="J33" s="36">
        <f t="shared" si="1"/>
        <v>0</v>
      </c>
      <c r="K33" s="132">
        <f t="shared" si="2"/>
        <v>0</v>
      </c>
    </row>
    <row r="34" spans="1:11" ht="15">
      <c r="A34" s="349"/>
      <c r="B34" s="206">
        <v>8</v>
      </c>
      <c r="C34" s="55" t="s">
        <v>43</v>
      </c>
      <c r="D34" s="55" t="str">
        <f>'本人用チェックシート '!L17</f>
        <v>Y</v>
      </c>
      <c r="E34" s="122" t="str">
        <f>'上司チェックシート'!L17</f>
        <v>Y</v>
      </c>
      <c r="F34" s="122" t="str">
        <f>'第3者1チェックシート'!L17</f>
        <v>Y</v>
      </c>
      <c r="G34" s="122" t="str">
        <f>'第3者2チェックシート'!L17</f>
        <v>Y</v>
      </c>
      <c r="H34" s="36">
        <f t="shared" si="3"/>
        <v>0</v>
      </c>
      <c r="I34" s="36">
        <f t="shared" si="0"/>
        <v>0</v>
      </c>
      <c r="J34" s="36">
        <f t="shared" si="1"/>
        <v>0</v>
      </c>
      <c r="K34" s="132">
        <f t="shared" si="2"/>
        <v>0</v>
      </c>
    </row>
    <row r="35" spans="1:11" ht="15">
      <c r="A35" s="349"/>
      <c r="B35" s="206">
        <v>9</v>
      </c>
      <c r="C35" s="55" t="s">
        <v>43</v>
      </c>
      <c r="D35" s="55" t="str">
        <f>'本人用チェックシート '!L18</f>
        <v>Y</v>
      </c>
      <c r="E35" s="122" t="str">
        <f>'上司チェックシート'!L18</f>
        <v>N</v>
      </c>
      <c r="F35" s="122" t="str">
        <f>'第3者1チェックシート'!L18</f>
        <v>Y</v>
      </c>
      <c r="G35" s="122" t="str">
        <f>'第3者2チェックシート'!L18</f>
        <v>Y</v>
      </c>
      <c r="H35" s="36">
        <f t="shared" si="3"/>
        <v>0</v>
      </c>
      <c r="I35" s="36">
        <f t="shared" si="0"/>
        <v>1</v>
      </c>
      <c r="J35" s="36">
        <f t="shared" si="1"/>
        <v>0</v>
      </c>
      <c r="K35" s="132">
        <f t="shared" si="2"/>
        <v>0</v>
      </c>
    </row>
    <row r="36" spans="1:11" ht="15">
      <c r="A36" s="349"/>
      <c r="B36" s="206">
        <v>10</v>
      </c>
      <c r="C36" s="55" t="s">
        <v>42</v>
      </c>
      <c r="D36" s="55" t="str">
        <f>'本人用チェックシート '!L19</f>
        <v>Y</v>
      </c>
      <c r="E36" s="122" t="str">
        <f>'上司チェックシート'!L19</f>
        <v>Y</v>
      </c>
      <c r="F36" s="122" t="str">
        <f>'第3者1チェックシート'!L19</f>
        <v>Y</v>
      </c>
      <c r="G36" s="122" t="str">
        <f>'第3者2チェックシート'!L19</f>
        <v>N</v>
      </c>
      <c r="H36" s="36">
        <f t="shared" si="3"/>
        <v>1</v>
      </c>
      <c r="I36" s="36">
        <f t="shared" si="0"/>
        <v>1</v>
      </c>
      <c r="J36" s="36">
        <f t="shared" si="1"/>
        <v>1</v>
      </c>
      <c r="K36" s="132">
        <f t="shared" si="2"/>
        <v>0</v>
      </c>
    </row>
    <row r="37" spans="1:11" ht="15">
      <c r="A37" s="349"/>
      <c r="B37" s="206">
        <v>11</v>
      </c>
      <c r="C37" s="55" t="s">
        <v>42</v>
      </c>
      <c r="D37" s="55" t="str">
        <f>'本人用チェックシート '!L20</f>
        <v>Y</v>
      </c>
      <c r="E37" s="122" t="str">
        <f>'上司チェックシート'!L20</f>
        <v>Y</v>
      </c>
      <c r="F37" s="122" t="str">
        <f>'第3者1チェックシート'!L20</f>
        <v>Y</v>
      </c>
      <c r="G37" s="122" t="str">
        <f>'第3者2チェックシート'!L20</f>
        <v>Y</v>
      </c>
      <c r="H37" s="36">
        <f t="shared" si="3"/>
        <v>1</v>
      </c>
      <c r="I37" s="36">
        <f t="shared" si="0"/>
        <v>1</v>
      </c>
      <c r="J37" s="36">
        <f t="shared" si="1"/>
        <v>1</v>
      </c>
      <c r="K37" s="132">
        <f t="shared" si="2"/>
        <v>1</v>
      </c>
    </row>
    <row r="38" spans="1:11" ht="15">
      <c r="A38" s="349"/>
      <c r="B38" s="206">
        <v>12</v>
      </c>
      <c r="C38" s="55" t="s">
        <v>43</v>
      </c>
      <c r="D38" s="55" t="str">
        <f>'本人用チェックシート '!L21</f>
        <v>Y</v>
      </c>
      <c r="E38" s="122" t="str">
        <f>'上司チェックシート'!L21</f>
        <v>N</v>
      </c>
      <c r="F38" s="122" t="str">
        <f>'第3者1チェックシート'!L21</f>
        <v>N</v>
      </c>
      <c r="G38" s="122" t="str">
        <f>'第3者2チェックシート'!L21</f>
        <v>N</v>
      </c>
      <c r="H38" s="36">
        <f t="shared" si="3"/>
        <v>0</v>
      </c>
      <c r="I38" s="36">
        <f t="shared" si="0"/>
        <v>1</v>
      </c>
      <c r="J38" s="36">
        <f t="shared" si="1"/>
        <v>1</v>
      </c>
      <c r="K38" s="132">
        <f t="shared" si="2"/>
        <v>1</v>
      </c>
    </row>
    <row r="39" spans="1:11" ht="15">
      <c r="A39" s="349"/>
      <c r="B39" s="206">
        <v>13</v>
      </c>
      <c r="C39" s="55" t="s">
        <v>42</v>
      </c>
      <c r="D39" s="55" t="str">
        <f>'本人用チェックシート '!L22</f>
        <v>Y</v>
      </c>
      <c r="E39" s="122" t="str">
        <f>'上司チェックシート'!L22</f>
        <v>Y</v>
      </c>
      <c r="F39" s="122" t="str">
        <f>'第3者1チェックシート'!L22</f>
        <v>Y</v>
      </c>
      <c r="G39" s="122" t="str">
        <f>'第3者2チェックシート'!L22</f>
        <v>Y</v>
      </c>
      <c r="H39" s="36">
        <f t="shared" si="3"/>
        <v>1</v>
      </c>
      <c r="I39" s="36">
        <f t="shared" si="0"/>
        <v>1</v>
      </c>
      <c r="J39" s="36">
        <f t="shared" si="1"/>
        <v>1</v>
      </c>
      <c r="K39" s="132">
        <f t="shared" si="2"/>
        <v>1</v>
      </c>
    </row>
    <row r="40" spans="1:11" ht="15">
      <c r="A40" s="349"/>
      <c r="B40" s="206">
        <v>14</v>
      </c>
      <c r="C40" s="55" t="s">
        <v>42</v>
      </c>
      <c r="D40" s="55" t="str">
        <f>'本人用チェックシート '!L23</f>
        <v>Y</v>
      </c>
      <c r="E40" s="122" t="str">
        <f>'上司チェックシート'!L23</f>
        <v>Y</v>
      </c>
      <c r="F40" s="122" t="str">
        <f>'第3者1チェックシート'!L23</f>
        <v>Y</v>
      </c>
      <c r="G40" s="122" t="str">
        <f>'第3者2チェックシート'!L23</f>
        <v>Y</v>
      </c>
      <c r="H40" s="36">
        <f t="shared" si="3"/>
        <v>1</v>
      </c>
      <c r="I40" s="36">
        <f t="shared" si="0"/>
        <v>1</v>
      </c>
      <c r="J40" s="36">
        <f t="shared" si="1"/>
        <v>1</v>
      </c>
      <c r="K40" s="132">
        <f t="shared" si="2"/>
        <v>1</v>
      </c>
    </row>
    <row r="41" spans="1:11" ht="15">
      <c r="A41" s="349"/>
      <c r="B41" s="206">
        <v>15</v>
      </c>
      <c r="C41" s="55" t="s">
        <v>42</v>
      </c>
      <c r="D41" s="55" t="str">
        <f>'本人用チェックシート '!L24</f>
        <v>Y</v>
      </c>
      <c r="E41" s="122" t="str">
        <f>'上司チェックシート'!L24</f>
        <v>Y</v>
      </c>
      <c r="F41" s="122" t="str">
        <f>'第3者1チェックシート'!L24</f>
        <v>Y</v>
      </c>
      <c r="G41" s="122" t="str">
        <f>'第3者2チェックシート'!L24</f>
        <v>Y</v>
      </c>
      <c r="H41" s="36">
        <f t="shared" si="3"/>
        <v>1</v>
      </c>
      <c r="I41" s="36">
        <f t="shared" si="0"/>
        <v>1</v>
      </c>
      <c r="J41" s="36">
        <f t="shared" si="1"/>
        <v>1</v>
      </c>
      <c r="K41" s="132">
        <f t="shared" si="2"/>
        <v>1</v>
      </c>
    </row>
    <row r="42" spans="1:11" ht="15">
      <c r="A42" s="349"/>
      <c r="B42" s="206">
        <v>16</v>
      </c>
      <c r="C42" s="55" t="s">
        <v>42</v>
      </c>
      <c r="D42" s="55" t="str">
        <f>'本人用チェックシート '!L25</f>
        <v>Y</v>
      </c>
      <c r="E42" s="122" t="str">
        <f>'上司チェックシート'!L25</f>
        <v>Y</v>
      </c>
      <c r="F42" s="122" t="str">
        <f>'第3者1チェックシート'!L25</f>
        <v>Y</v>
      </c>
      <c r="G42" s="122" t="str">
        <f>'第3者2チェックシート'!L25</f>
        <v>Y</v>
      </c>
      <c r="H42" s="36">
        <f t="shared" si="3"/>
        <v>1</v>
      </c>
      <c r="I42" s="36">
        <f t="shared" si="0"/>
        <v>1</v>
      </c>
      <c r="J42" s="36">
        <f t="shared" si="1"/>
        <v>1</v>
      </c>
      <c r="K42" s="132">
        <f t="shared" si="2"/>
        <v>1</v>
      </c>
    </row>
    <row r="43" spans="1:11" ht="15">
      <c r="A43" s="349"/>
      <c r="B43" s="206">
        <v>17</v>
      </c>
      <c r="C43" s="55" t="s">
        <v>43</v>
      </c>
      <c r="D43" s="55" t="str">
        <f>'本人用チェックシート '!L26</f>
        <v>Y</v>
      </c>
      <c r="E43" s="122" t="str">
        <f>'上司チェックシート'!L26</f>
        <v>N</v>
      </c>
      <c r="F43" s="122" t="str">
        <f>'第3者1チェックシート'!L26</f>
        <v>N</v>
      </c>
      <c r="G43" s="122" t="str">
        <f>'第3者2チェックシート'!L26</f>
        <v>N</v>
      </c>
      <c r="H43" s="36">
        <f t="shared" si="3"/>
        <v>0</v>
      </c>
      <c r="I43" s="36">
        <f t="shared" si="0"/>
        <v>1</v>
      </c>
      <c r="J43" s="36">
        <f t="shared" si="1"/>
        <v>1</v>
      </c>
      <c r="K43" s="132">
        <f t="shared" si="2"/>
        <v>1</v>
      </c>
    </row>
    <row r="44" spans="1:11" ht="15">
      <c r="A44" s="349"/>
      <c r="B44" s="206">
        <v>18</v>
      </c>
      <c r="C44" s="55" t="s">
        <v>42</v>
      </c>
      <c r="D44" s="55" t="str">
        <f>'本人用チェックシート '!L27</f>
        <v>Y</v>
      </c>
      <c r="E44" s="122" t="str">
        <f>'上司チェックシート'!L27</f>
        <v>Y</v>
      </c>
      <c r="F44" s="122" t="str">
        <f>'第3者1チェックシート'!L27</f>
        <v>Y</v>
      </c>
      <c r="G44" s="122" t="str">
        <f>'第3者2チェックシート'!L27</f>
        <v>Y</v>
      </c>
      <c r="H44" s="36">
        <f t="shared" si="3"/>
        <v>1</v>
      </c>
      <c r="I44" s="36">
        <f t="shared" si="0"/>
        <v>1</v>
      </c>
      <c r="J44" s="36">
        <f t="shared" si="1"/>
        <v>1</v>
      </c>
      <c r="K44" s="132">
        <f t="shared" si="2"/>
        <v>1</v>
      </c>
    </row>
    <row r="45" spans="1:11" ht="15">
      <c r="A45" s="349"/>
      <c r="B45" s="206">
        <v>19</v>
      </c>
      <c r="C45" s="55" t="s">
        <v>43</v>
      </c>
      <c r="D45" s="55" t="str">
        <f>'本人用チェックシート '!L28</f>
        <v>Y</v>
      </c>
      <c r="E45" s="122" t="str">
        <f>'上司チェックシート'!L28</f>
        <v>N</v>
      </c>
      <c r="F45" s="122" t="str">
        <f>'第3者1チェックシート'!L28</f>
        <v>N</v>
      </c>
      <c r="G45" s="122" t="str">
        <f>'第3者2チェックシート'!L28</f>
        <v>N</v>
      </c>
      <c r="H45" s="36">
        <f t="shared" si="3"/>
        <v>0</v>
      </c>
      <c r="I45" s="36">
        <f t="shared" si="0"/>
        <v>1</v>
      </c>
      <c r="J45" s="36">
        <f t="shared" si="1"/>
        <v>1</v>
      </c>
      <c r="K45" s="132">
        <f t="shared" si="2"/>
        <v>1</v>
      </c>
    </row>
    <row r="46" spans="1:11" ht="15">
      <c r="A46" s="349"/>
      <c r="B46" s="206">
        <v>20</v>
      </c>
      <c r="C46" s="55" t="s">
        <v>43</v>
      </c>
      <c r="D46" s="55" t="str">
        <f>'本人用チェックシート '!L29</f>
        <v>Y</v>
      </c>
      <c r="E46" s="122" t="str">
        <f>'上司チェックシート'!L29</f>
        <v>N</v>
      </c>
      <c r="F46" s="122" t="str">
        <f>'第3者1チェックシート'!L29</f>
        <v>N</v>
      </c>
      <c r="G46" s="122" t="str">
        <f>'第3者2チェックシート'!L29</f>
        <v>N</v>
      </c>
      <c r="H46" s="36">
        <f t="shared" si="3"/>
        <v>0</v>
      </c>
      <c r="I46" s="36">
        <f t="shared" si="0"/>
        <v>1</v>
      </c>
      <c r="J46" s="36">
        <f t="shared" si="1"/>
        <v>1</v>
      </c>
      <c r="K46" s="132">
        <f t="shared" si="2"/>
        <v>1</v>
      </c>
    </row>
    <row r="47" spans="1:11" ht="15" thickBot="1">
      <c r="A47" s="350"/>
      <c r="B47" s="207">
        <v>21</v>
      </c>
      <c r="C47" s="134" t="s">
        <v>42</v>
      </c>
      <c r="D47" s="134" t="str">
        <f>'本人用チェックシート '!L30</f>
        <v>Y</v>
      </c>
      <c r="E47" s="135" t="str">
        <f>'上司チェックシート'!L30</f>
        <v>Y</v>
      </c>
      <c r="F47" s="135" t="str">
        <f>'第3者1チェックシート'!L30</f>
        <v>Y</v>
      </c>
      <c r="G47" s="135" t="str">
        <f>'第3者2チェックシート'!L30</f>
        <v>Y</v>
      </c>
      <c r="H47" s="136">
        <f t="shared" si="3"/>
        <v>1</v>
      </c>
      <c r="I47" s="136">
        <f t="shared" si="0"/>
        <v>1</v>
      </c>
      <c r="J47" s="136">
        <f t="shared" si="1"/>
        <v>1</v>
      </c>
      <c r="K47" s="137">
        <f t="shared" si="2"/>
        <v>1</v>
      </c>
    </row>
    <row r="48" spans="1:11" ht="12.75">
      <c r="A48" s="208"/>
      <c r="B48" s="36"/>
      <c r="C48" s="36"/>
      <c r="D48" s="36"/>
      <c r="E48" s="36"/>
      <c r="F48" s="36"/>
      <c r="G48" s="140" t="s">
        <v>135</v>
      </c>
      <c r="H48" s="141">
        <f>SUM(H27:H47)</f>
        <v>11</v>
      </c>
      <c r="I48" s="141">
        <f>SUM(I27:I47)</f>
        <v>13</v>
      </c>
      <c r="J48" s="141">
        <f>SUM(J27:J47)</f>
        <v>18</v>
      </c>
      <c r="K48" s="141">
        <f>SUM(K27:K47)</f>
        <v>17</v>
      </c>
    </row>
    <row r="49" ht="12.75">
      <c r="A49" s="208"/>
    </row>
    <row r="50" ht="12.75">
      <c r="A50" s="208"/>
    </row>
    <row r="51" ht="12.75">
      <c r="A51" s="208"/>
    </row>
    <row r="52" ht="12.75">
      <c r="A52" s="208"/>
    </row>
  </sheetData>
  <sheetProtection/>
  <mergeCells count="2">
    <mergeCell ref="A5:A25"/>
    <mergeCell ref="A27:A4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tabColor rgb="FFFF0000"/>
  </sheetPr>
  <dimension ref="A1:X68"/>
  <sheetViews>
    <sheetView zoomScale="130" zoomScaleNormal="130" zoomScalePageLayoutView="0" workbookViewId="0" topLeftCell="A22">
      <selection activeCell="L5" sqref="L5"/>
    </sheetView>
  </sheetViews>
  <sheetFormatPr defaultColWidth="9.00390625" defaultRowHeight="15"/>
  <cols>
    <col min="1" max="7" width="9.57421875" style="150" customWidth="1"/>
    <col min="8" max="10" width="2.57421875" style="150" customWidth="1"/>
    <col min="11" max="13" width="9.57421875" style="150" customWidth="1"/>
    <col min="14" max="14" width="10.28125" style="150" customWidth="1"/>
    <col min="15" max="15" width="9.57421875" style="150" customWidth="1"/>
    <col min="16" max="16" width="10.140625" style="150" customWidth="1"/>
    <col min="17" max="17" width="9.57421875" style="150" customWidth="1"/>
    <col min="18" max="18" width="11.57421875" style="150" bestFit="1" customWidth="1"/>
    <col min="19" max="19" width="9.57421875" style="150" customWidth="1"/>
    <col min="20" max="22" width="9.00390625" style="150" customWidth="1"/>
    <col min="23" max="23" width="11.57421875" style="150" bestFit="1" customWidth="1"/>
    <col min="24" max="16384" width="9.00390625" style="150" customWidth="1"/>
  </cols>
  <sheetData>
    <row r="1" spans="17:18" ht="13.5" customHeight="1">
      <c r="Q1" s="229" t="s">
        <v>198</v>
      </c>
      <c r="R1" s="229"/>
    </row>
    <row r="2" spans="8:18" ht="13.5" customHeight="1">
      <c r="H2" s="177"/>
      <c r="I2" s="151"/>
      <c r="J2" s="151"/>
      <c r="K2" s="151"/>
      <c r="Q2" s="361" t="s">
        <v>163</v>
      </c>
      <c r="R2" s="361"/>
    </row>
    <row r="3" spans="8:18" ht="13.5" customHeight="1">
      <c r="H3" s="177"/>
      <c r="I3" s="151"/>
      <c r="J3" s="151"/>
      <c r="K3" s="151"/>
      <c r="Q3" s="362" t="s">
        <v>164</v>
      </c>
      <c r="R3" s="362"/>
    </row>
    <row r="4" spans="8:18" ht="13.5" customHeight="1">
      <c r="H4" s="177"/>
      <c r="I4" s="151"/>
      <c r="J4" s="151"/>
      <c r="K4" s="151"/>
      <c r="Q4" s="231"/>
      <c r="R4" s="231"/>
    </row>
    <row r="5" spans="1:19" ht="20.25">
      <c r="A5" s="278" t="s">
        <v>172</v>
      </c>
      <c r="H5" s="177"/>
      <c r="I5" s="151"/>
      <c r="J5" s="151"/>
      <c r="K5" s="151"/>
      <c r="Q5" s="176"/>
      <c r="R5" s="217"/>
      <c r="S5" s="216"/>
    </row>
    <row r="6" spans="8:11" ht="13.5" customHeight="1">
      <c r="H6" s="178"/>
      <c r="I6" s="152"/>
      <c r="J6" s="152"/>
      <c r="K6" s="152"/>
    </row>
    <row r="7" spans="1:23" ht="13.5" customHeight="1" thickBot="1">
      <c r="A7" s="230" t="s">
        <v>173</v>
      </c>
      <c r="B7" s="220"/>
      <c r="C7" s="220"/>
      <c r="D7" s="220"/>
      <c r="E7" s="220"/>
      <c r="F7" s="220"/>
      <c r="G7" s="221"/>
      <c r="K7" s="152"/>
      <c r="N7" s="179"/>
      <c r="T7" s="149" t="str">
        <f>IF(N14&gt;14,IF(O14&gt;14,"①",IF(O14&gt;7,"③","外")))</f>
        <v>③</v>
      </c>
      <c r="U7" s="149" t="b">
        <f>IF(T7=FALSE,IF(N14&gt;7,IF(O14&gt;14,"②",IF(O14&gt;7,"④","外"))))</f>
        <v>0</v>
      </c>
      <c r="V7" s="149" t="str">
        <f>IF(P18="下",IF(Q18="下","△","○"),IF(Q18="下","○","◎"))</f>
        <v>◎</v>
      </c>
      <c r="W7" s="149" t="str">
        <f>IF(P18="下",IF(Q18="下","△","△"),IF(Q18="下","△","○"))</f>
        <v>○</v>
      </c>
    </row>
    <row r="8" spans="1:24" ht="13.5" customHeight="1">
      <c r="A8" s="351" t="str">
        <f>IF(N18="①",V7,IF(N18="④",W8,IF(N18="外",X8,W7)))</f>
        <v>○</v>
      </c>
      <c r="B8" s="353" t="str">
        <f>IF(A8="◎",Sheet1!E21,IF(A8="○",Sheet1!E22,IF(A8="△",Sheet1!E23,IF(A8="×",Sheet1!E25,IF(A8="××",Sheet1!E26,N67)))))</f>
        <v>自己認識がある程度正しくできています。安全行動をするタイプです。上司評価と本人とのギャップ部分を中心に作業観察を行い指導をしてください。</v>
      </c>
      <c r="C8" s="353"/>
      <c r="D8" s="353"/>
      <c r="E8" s="353"/>
      <c r="F8" s="353"/>
      <c r="G8" s="353"/>
      <c r="H8" s="353"/>
      <c r="I8" s="354"/>
      <c r="J8" s="243"/>
      <c r="K8" s="152"/>
      <c r="L8" s="210"/>
      <c r="M8" s="210"/>
      <c r="N8" s="211"/>
      <c r="O8" s="210"/>
      <c r="P8" s="210"/>
      <c r="Q8" s="210"/>
      <c r="R8" s="210"/>
      <c r="S8" s="210"/>
      <c r="U8" s="149" t="b">
        <f>IF(N13&gt;14,IF(O13&gt;14,"①",IF(O13&gt;7,"③","外")))</f>
        <v>0</v>
      </c>
      <c r="V8" s="149" t="str">
        <f>IF(U8=FALSE,IF(N13&gt;7,IF(O13&gt;14,"②",IF(O13&gt;7,"④","外"))))</f>
        <v>④</v>
      </c>
      <c r="W8" s="149" t="str">
        <f>IF(P18="同",IF(Q18="同","△","×"),IF(P18="下",IF(Q18="下","××","×"),"××"))</f>
        <v>××</v>
      </c>
      <c r="X8" s="149" t="str">
        <f>IF(P18="下",IF(Q18="下","××","××"),IF(Q18="下","××",IF(P18="上",IF(Q18="上","××","××"),"××")))</f>
        <v>××</v>
      </c>
    </row>
    <row r="9" spans="1:19" ht="13.5" customHeight="1" thickBot="1">
      <c r="A9" s="352"/>
      <c r="B9" s="355"/>
      <c r="C9" s="355"/>
      <c r="D9" s="355"/>
      <c r="E9" s="355"/>
      <c r="F9" s="355"/>
      <c r="G9" s="355"/>
      <c r="H9" s="355"/>
      <c r="I9" s="356"/>
      <c r="J9" s="243"/>
      <c r="L9" s="210"/>
      <c r="M9" s="210"/>
      <c r="N9" s="210"/>
      <c r="O9" s="210"/>
      <c r="P9" s="210"/>
      <c r="Q9" s="210"/>
      <c r="R9" s="210"/>
      <c r="S9" s="210"/>
    </row>
    <row r="10" spans="12:19" ht="13.5" customHeight="1">
      <c r="L10" s="210"/>
      <c r="M10" s="210"/>
      <c r="N10" s="210"/>
      <c r="O10" s="210"/>
      <c r="P10" s="210"/>
      <c r="Q10" s="210"/>
      <c r="R10" s="210"/>
      <c r="S10" s="210"/>
    </row>
    <row r="11" spans="12:19" ht="13.5" customHeight="1" thickBot="1">
      <c r="L11" s="212" t="s">
        <v>170</v>
      </c>
      <c r="M11" s="210"/>
      <c r="N11" s="210"/>
      <c r="O11" s="210"/>
      <c r="P11" s="210"/>
      <c r="Q11" s="210"/>
      <c r="R11" s="210"/>
      <c r="S11" s="210"/>
    </row>
    <row r="12" spans="12:19" ht="13.5" customHeight="1">
      <c r="L12" s="268"/>
      <c r="M12" s="269" t="s">
        <v>53</v>
      </c>
      <c r="N12" s="269" t="s">
        <v>146</v>
      </c>
      <c r="O12" s="269" t="s">
        <v>147</v>
      </c>
      <c r="P12" s="269" t="s">
        <v>56</v>
      </c>
      <c r="Q12" s="269" t="s">
        <v>57</v>
      </c>
      <c r="R12" s="270" t="s">
        <v>58</v>
      </c>
      <c r="S12" s="210"/>
    </row>
    <row r="13" spans="12:19" ht="13.5" customHeight="1">
      <c r="L13" s="271" t="s">
        <v>140</v>
      </c>
      <c r="M13" s="198" t="s">
        <v>90</v>
      </c>
      <c r="N13" s="197">
        <f>SUM('評価結果'!$H$5:$H$25)</f>
        <v>11</v>
      </c>
      <c r="O13" s="197">
        <f>SUM('評価結果'!$H$27:$H$47)</f>
        <v>11</v>
      </c>
      <c r="P13" s="199"/>
      <c r="Q13" s="199"/>
      <c r="R13" s="272" t="s">
        <v>197</v>
      </c>
      <c r="S13" s="210"/>
    </row>
    <row r="14" spans="12:19" ht="13.5" customHeight="1">
      <c r="L14" s="271" t="s">
        <v>141</v>
      </c>
      <c r="M14" s="198" t="s">
        <v>91</v>
      </c>
      <c r="N14" s="197">
        <f>SUM('評価結果'!$I$5:$I$25)</f>
        <v>20</v>
      </c>
      <c r="O14" s="197">
        <f>SUM('評価結果'!$I$27:$I$47)</f>
        <v>13</v>
      </c>
      <c r="P14" s="199">
        <f>N14-N13</f>
        <v>9</v>
      </c>
      <c r="Q14" s="199">
        <f>O14-O13</f>
        <v>2</v>
      </c>
      <c r="R14" s="272" t="s">
        <v>197</v>
      </c>
      <c r="S14" s="210"/>
    </row>
    <row r="15" spans="12:19" ht="13.5" customHeight="1">
      <c r="L15" s="271" t="s">
        <v>61</v>
      </c>
      <c r="M15" s="198" t="s">
        <v>63</v>
      </c>
      <c r="N15" s="197">
        <f>SUM('評価結果'!$J$5:$J$25)</f>
        <v>18</v>
      </c>
      <c r="O15" s="197">
        <f>SUM('評価結果'!$J$27:$J$47)</f>
        <v>18</v>
      </c>
      <c r="P15" s="199">
        <f>N15-N13</f>
        <v>7</v>
      </c>
      <c r="Q15" s="199">
        <f>O15-O13</f>
        <v>7</v>
      </c>
      <c r="R15" s="272" t="s">
        <v>197</v>
      </c>
      <c r="S15" s="210"/>
    </row>
    <row r="16" spans="12:19" ht="13.5" customHeight="1" thickBot="1">
      <c r="L16" s="273" t="s">
        <v>62</v>
      </c>
      <c r="M16" s="274" t="s">
        <v>92</v>
      </c>
      <c r="N16" s="275">
        <f>SUM('評価結果'!$K$5:$K$25)</f>
        <v>17</v>
      </c>
      <c r="O16" s="275">
        <f>SUM('評価結果'!$K$27:$K$47)</f>
        <v>17</v>
      </c>
      <c r="P16" s="276">
        <f>N16-N13</f>
        <v>6</v>
      </c>
      <c r="Q16" s="276">
        <f>O16-O13</f>
        <v>6</v>
      </c>
      <c r="R16" s="277"/>
      <c r="S16" s="210"/>
    </row>
    <row r="17" spans="12:19" ht="13.5" customHeight="1">
      <c r="L17" s="368" t="s">
        <v>64</v>
      </c>
      <c r="M17" s="369"/>
      <c r="N17" s="368" t="s">
        <v>65</v>
      </c>
      <c r="O17" s="372"/>
      <c r="P17" s="374" t="s">
        <v>66</v>
      </c>
      <c r="Q17" s="369"/>
      <c r="R17" s="210"/>
      <c r="S17" s="210"/>
    </row>
    <row r="18" spans="12:19" ht="13.5" customHeight="1" thickBot="1">
      <c r="L18" s="370" t="str">
        <f>IF(N13="","",IF(O13="","",IF($U$8&lt;&gt;FALSE,$U$8,IF($V$8=FALSE,"外",$V$8))))</f>
        <v>④</v>
      </c>
      <c r="M18" s="371"/>
      <c r="N18" s="370" t="str">
        <f>IF(N14="","",IF(O14="","",IF($T$7&lt;&gt;FALSE,$T$7,IF($U$7=FALSE,"外",$U$7))))</f>
        <v>③</v>
      </c>
      <c r="O18" s="373"/>
      <c r="P18" s="213" t="str">
        <f>IF(P14&gt;5,"上",IF(P14&gt;=-5,"同","下"))</f>
        <v>上</v>
      </c>
      <c r="Q18" s="214" t="str">
        <f>IF(Q14&gt;5,"上",IF(Q14&gt;=-5,"同","下"))</f>
        <v>同</v>
      </c>
      <c r="R18" s="210"/>
      <c r="S18" s="210"/>
    </row>
    <row r="19" spans="12:19" ht="13.5" customHeight="1">
      <c r="L19" s="210"/>
      <c r="M19" s="210"/>
      <c r="N19" s="210"/>
      <c r="O19" s="210"/>
      <c r="P19" s="210"/>
      <c r="Q19" s="210"/>
      <c r="R19" s="210"/>
      <c r="S19" s="210"/>
    </row>
    <row r="20" spans="12:19" ht="13.5" customHeight="1">
      <c r="L20" s="210"/>
      <c r="M20" s="210"/>
      <c r="N20" s="210"/>
      <c r="O20" s="210"/>
      <c r="P20" s="210"/>
      <c r="Q20" s="210"/>
      <c r="R20" s="210"/>
      <c r="S20" s="210"/>
    </row>
    <row r="21" spans="12:19" ht="13.5" customHeight="1">
      <c r="L21" s="219" t="s">
        <v>167</v>
      </c>
      <c r="M21" s="210"/>
      <c r="N21" s="210"/>
      <c r="O21" s="210"/>
      <c r="P21" s="210"/>
      <c r="Q21" s="210"/>
      <c r="R21" s="210"/>
      <c r="S21" s="210"/>
    </row>
    <row r="22" spans="12:19" ht="13.5" customHeight="1">
      <c r="L22" s="267" t="s">
        <v>149</v>
      </c>
      <c r="M22" s="363" t="s">
        <v>158</v>
      </c>
      <c r="N22" s="364"/>
      <c r="O22" s="365" t="s">
        <v>162</v>
      </c>
      <c r="P22" s="366"/>
      <c r="Q22" s="367"/>
      <c r="S22" s="215"/>
    </row>
    <row r="23" spans="12:19" ht="13.5" customHeight="1">
      <c r="L23" s="244" t="s">
        <v>150</v>
      </c>
      <c r="M23" s="245" t="s">
        <v>159</v>
      </c>
      <c r="N23" s="245"/>
      <c r="O23" s="246" t="s">
        <v>148</v>
      </c>
      <c r="P23" s="247"/>
      <c r="Q23" s="248"/>
      <c r="S23" s="215"/>
    </row>
    <row r="24" spans="12:19" ht="13.5" customHeight="1">
      <c r="L24" s="249" t="s">
        <v>151</v>
      </c>
      <c r="M24" s="250" t="s">
        <v>160</v>
      </c>
      <c r="N24" s="251"/>
      <c r="O24" s="252" t="s">
        <v>152</v>
      </c>
      <c r="P24" s="253"/>
      <c r="Q24" s="254"/>
      <c r="S24" s="215"/>
    </row>
    <row r="25" spans="12:19" ht="13.5" customHeight="1">
      <c r="L25" s="249" t="s">
        <v>153</v>
      </c>
      <c r="M25" s="255" t="s">
        <v>161</v>
      </c>
      <c r="N25" s="255"/>
      <c r="O25" s="252" t="s">
        <v>154</v>
      </c>
      <c r="P25" s="253"/>
      <c r="Q25" s="254"/>
      <c r="S25" s="215"/>
    </row>
    <row r="26" spans="12:19" ht="13.5" customHeight="1">
      <c r="L26" s="256" t="s">
        <v>155</v>
      </c>
      <c r="M26" s="257" t="s">
        <v>165</v>
      </c>
      <c r="N26" s="258"/>
      <c r="O26" s="259" t="s">
        <v>156</v>
      </c>
      <c r="P26" s="260"/>
      <c r="Q26" s="261"/>
      <c r="S26" s="215"/>
    </row>
    <row r="27" spans="12:19" ht="13.5" customHeight="1">
      <c r="L27" s="262" t="s">
        <v>157</v>
      </c>
      <c r="M27" s="263" t="s">
        <v>166</v>
      </c>
      <c r="N27" s="263"/>
      <c r="O27" s="264" t="s">
        <v>199</v>
      </c>
      <c r="P27" s="265"/>
      <c r="Q27" s="266"/>
      <c r="S27" s="215"/>
    </row>
    <row r="28" spans="12:19" ht="13.5" customHeight="1">
      <c r="L28" s="210"/>
      <c r="M28" s="210"/>
      <c r="N28" s="210"/>
      <c r="O28" s="210"/>
      <c r="P28" s="210"/>
      <c r="Q28" s="210"/>
      <c r="R28" s="210"/>
      <c r="S28" s="210"/>
    </row>
    <row r="29" spans="12:19" ht="13.5" customHeight="1">
      <c r="L29" s="210" t="s">
        <v>171</v>
      </c>
      <c r="M29" s="210"/>
      <c r="N29" s="210"/>
      <c r="O29" s="210"/>
      <c r="P29" s="210"/>
      <c r="Q29" s="210"/>
      <c r="R29" s="210"/>
      <c r="S29" s="210"/>
    </row>
    <row r="30" spans="12:19" ht="13.5" customHeight="1">
      <c r="L30" s="357" t="s">
        <v>168</v>
      </c>
      <c r="M30" s="357"/>
      <c r="N30" s="358" t="str">
        <f>IF(L18="①","①安全行動するタイプ",IF(L18="②","②自信のない安全行動行動をするタイプ",IF(L18="③","③過信の不安全行動するタイプ",IF(L18="④","④ついつい不安全行動するタイプ","⑤：不安全行動するタイプ"))))</f>
        <v>④ついつい不安全行動するタイプ</v>
      </c>
      <c r="O30" s="359"/>
      <c r="P30" s="360"/>
      <c r="Q30" s="228" t="s">
        <v>169</v>
      </c>
      <c r="R30" s="228"/>
      <c r="S30" s="226"/>
    </row>
    <row r="31" spans="12:19" ht="13.5" customHeight="1">
      <c r="L31" s="227" t="s">
        <v>137</v>
      </c>
      <c r="M31" s="227"/>
      <c r="N31" s="228" t="str">
        <f>IF(N18="①","①安全行動するタイプ",IF(N18="②","②自信のない安全行動をするタイプ",IF(N18="③","③過信の不安全行動するタイプ",IF(N18="④","④ついつい不安全行動するタイプ","⑤不安全行動するタイプ"))))</f>
        <v>③過信の不安全行動するタイプ</v>
      </c>
      <c r="O31" s="228"/>
      <c r="P31" s="228"/>
      <c r="Q31" s="228" t="s">
        <v>169</v>
      </c>
      <c r="R31" s="228"/>
      <c r="S31" s="218"/>
    </row>
    <row r="32" spans="12:19" ht="13.5" customHeight="1">
      <c r="L32" s="228" t="s">
        <v>138</v>
      </c>
      <c r="M32" s="228"/>
      <c r="N32" s="358" t="str">
        <f>IF(P18="同","差がありません。",IF(P18="下","差があり、上司が下に評価しています","差があり、上司が上に評価しています"))</f>
        <v>差があり、上司が上に評価しています</v>
      </c>
      <c r="O32" s="359"/>
      <c r="P32" s="360"/>
      <c r="Q32" s="228" t="s">
        <v>169</v>
      </c>
      <c r="R32" s="228"/>
      <c r="S32" s="218"/>
    </row>
    <row r="33" spans="12:19" ht="13.5" customHeight="1">
      <c r="L33" s="357" t="s">
        <v>139</v>
      </c>
      <c r="M33" s="357"/>
      <c r="N33" s="357" t="str">
        <f>IF(Q18="同","差がありません。",IF(Q18="下","差があり、上司が下に評価しています","差があり、上司が上に評価しています"))</f>
        <v>差がありません。</v>
      </c>
      <c r="O33" s="357"/>
      <c r="P33" s="357"/>
      <c r="Q33" s="357" t="s">
        <v>169</v>
      </c>
      <c r="R33" s="357"/>
      <c r="S33" s="218"/>
    </row>
    <row r="34" ht="13.5" customHeight="1">
      <c r="S34" s="218"/>
    </row>
    <row r="35" spans="12:19" ht="13.5" customHeight="1">
      <c r="L35" s="210"/>
      <c r="M35" s="210"/>
      <c r="N35" s="210"/>
      <c r="O35" s="210"/>
      <c r="P35" s="210"/>
      <c r="Q35" s="210"/>
      <c r="R35" s="210"/>
      <c r="S35" s="210"/>
    </row>
    <row r="36" ht="13.5" customHeight="1"/>
    <row r="37" ht="13.5" customHeight="1">
      <c r="U37" s="153"/>
    </row>
    <row r="38" ht="13.5" customHeight="1">
      <c r="U38" s="153"/>
    </row>
    <row r="39" spans="12:19" ht="13.5" customHeight="1">
      <c r="L39" s="210"/>
      <c r="M39" s="210"/>
      <c r="N39" s="210"/>
      <c r="O39" s="210"/>
      <c r="P39" s="210"/>
      <c r="Q39" s="210"/>
      <c r="R39" s="210"/>
      <c r="S39" s="210"/>
    </row>
    <row r="40" ht="13.5" customHeight="1"/>
    <row r="41" ht="13.5" customHeight="1"/>
    <row r="42" spans="1:7" ht="13.5" customHeight="1">
      <c r="A42" s="220"/>
      <c r="B42" s="220"/>
      <c r="C42" s="220"/>
      <c r="D42" s="220"/>
      <c r="E42" s="220"/>
      <c r="F42" s="220"/>
      <c r="G42" s="221"/>
    </row>
    <row r="43" spans="1:19" ht="13.5" customHeight="1">
      <c r="A43" s="220"/>
      <c r="B43" s="220"/>
      <c r="C43" s="220"/>
      <c r="D43" s="220"/>
      <c r="E43" s="220"/>
      <c r="F43" s="220"/>
      <c r="G43" s="221"/>
      <c r="L43" s="210"/>
      <c r="M43" s="219"/>
      <c r="N43" s="210"/>
      <c r="O43" s="210"/>
      <c r="P43" s="210"/>
      <c r="Q43" s="210"/>
      <c r="R43" s="210"/>
      <c r="S43" s="210"/>
    </row>
    <row r="44" spans="12:19" ht="13.5" customHeight="1">
      <c r="L44" s="210"/>
      <c r="M44" s="210"/>
      <c r="N44" s="210"/>
      <c r="O44" s="210"/>
      <c r="P44" s="210"/>
      <c r="Q44" s="210"/>
      <c r="R44" s="210"/>
      <c r="S44" s="210"/>
    </row>
    <row r="45" spans="12:19" ht="13.5" customHeight="1">
      <c r="L45" s="210"/>
      <c r="M45" s="210"/>
      <c r="N45" s="210"/>
      <c r="O45" s="210"/>
      <c r="P45" s="210"/>
      <c r="Q45" s="210"/>
      <c r="R45" s="210"/>
      <c r="S45" s="210"/>
    </row>
    <row r="46" spans="12:19" ht="13.5" customHeight="1">
      <c r="L46" s="210"/>
      <c r="M46" s="210"/>
      <c r="N46" s="210"/>
      <c r="O46" s="210"/>
      <c r="P46" s="210"/>
      <c r="Q46" s="210"/>
      <c r="R46" s="210"/>
      <c r="S46" s="210"/>
    </row>
    <row r="47" spans="9:19" ht="13.5" customHeight="1">
      <c r="I47" s="209"/>
      <c r="J47" s="209"/>
      <c r="L47" s="210"/>
      <c r="M47" s="210"/>
      <c r="N47" s="210"/>
      <c r="O47" s="210"/>
      <c r="P47" s="210"/>
      <c r="Q47" s="210"/>
      <c r="R47" s="210"/>
      <c r="S47" s="210"/>
    </row>
    <row r="48" spans="9:19" ht="13.5" customHeight="1">
      <c r="I48" s="209"/>
      <c r="J48" s="209"/>
      <c r="L48" s="210"/>
      <c r="M48" s="210"/>
      <c r="N48" s="210"/>
      <c r="O48" s="210"/>
      <c r="P48" s="210"/>
      <c r="Q48" s="210"/>
      <c r="R48" s="210"/>
      <c r="S48" s="210"/>
    </row>
    <row r="49" spans="9:19" ht="13.5" customHeight="1">
      <c r="I49" s="209"/>
      <c r="J49" s="209"/>
      <c r="L49" s="210"/>
      <c r="M49" s="210"/>
      <c r="N49" s="210"/>
      <c r="O49" s="210"/>
      <c r="P49" s="210"/>
      <c r="Q49" s="210"/>
      <c r="R49" s="210"/>
      <c r="S49" s="210"/>
    </row>
    <row r="50" spans="12:19" ht="13.5" customHeight="1">
      <c r="L50" s="210"/>
      <c r="M50" s="210"/>
      <c r="N50" s="210"/>
      <c r="O50" s="210"/>
      <c r="P50" s="210"/>
      <c r="Q50" s="210"/>
      <c r="R50" s="210"/>
      <c r="S50" s="210"/>
    </row>
    <row r="51" ht="12.75">
      <c r="K51" s="153"/>
    </row>
    <row r="52" ht="12.75">
      <c r="K52" s="153"/>
    </row>
    <row r="55" spans="2:12" ht="12.75">
      <c r="B55" s="222"/>
      <c r="C55" s="223"/>
      <c r="D55" s="223"/>
      <c r="E55" s="224"/>
      <c r="F55" s="223"/>
      <c r="G55" s="223"/>
      <c r="H55" s="225"/>
      <c r="I55" s="223"/>
      <c r="J55" s="223"/>
      <c r="K55" s="223"/>
      <c r="L55" s="226"/>
    </row>
    <row r="56" spans="2:12" ht="12.75">
      <c r="B56" s="222"/>
      <c r="C56" s="223"/>
      <c r="D56" s="223"/>
      <c r="E56" s="224"/>
      <c r="F56" s="223"/>
      <c r="G56" s="223"/>
      <c r="H56" s="223"/>
      <c r="I56" s="223"/>
      <c r="J56" s="223"/>
      <c r="K56" s="226"/>
      <c r="L56" s="226"/>
    </row>
    <row r="57" spans="2:12" ht="12.75">
      <c r="B57" s="226"/>
      <c r="C57" s="226"/>
      <c r="D57" s="226"/>
      <c r="E57" s="226"/>
      <c r="F57" s="226"/>
      <c r="G57" s="226"/>
      <c r="H57" s="226"/>
      <c r="I57" s="226"/>
      <c r="J57" s="226"/>
      <c r="K57" s="226"/>
      <c r="L57" s="226"/>
    </row>
    <row r="58" spans="2:12" ht="12.75">
      <c r="B58" s="226"/>
      <c r="C58" s="226"/>
      <c r="D58" s="226"/>
      <c r="E58" s="226"/>
      <c r="F58" s="226"/>
      <c r="G58" s="226"/>
      <c r="H58" s="226"/>
      <c r="I58" s="226"/>
      <c r="J58" s="226"/>
      <c r="K58" s="226"/>
      <c r="L58" s="226"/>
    </row>
    <row r="59" spans="2:12" ht="12.75">
      <c r="B59" s="226"/>
      <c r="C59" s="226"/>
      <c r="D59" s="226"/>
      <c r="E59" s="226"/>
      <c r="F59" s="226"/>
      <c r="G59" s="226"/>
      <c r="H59" s="226"/>
      <c r="I59" s="226"/>
      <c r="J59" s="226"/>
      <c r="K59" s="226"/>
      <c r="L59" s="226"/>
    </row>
    <row r="60" spans="2:12" ht="12.75">
      <c r="B60" s="226"/>
      <c r="C60" s="226"/>
      <c r="D60" s="226"/>
      <c r="E60" s="226"/>
      <c r="F60" s="226"/>
      <c r="G60" s="226"/>
      <c r="H60" s="226"/>
      <c r="I60" s="226"/>
      <c r="J60" s="226"/>
      <c r="K60" s="226"/>
      <c r="L60" s="226"/>
    </row>
    <row r="64" spans="1:11" ht="12.75">
      <c r="A64" s="195"/>
      <c r="B64" s="196"/>
      <c r="C64" s="196"/>
      <c r="D64" s="196"/>
      <c r="E64" s="196"/>
      <c r="F64" s="196"/>
      <c r="G64" s="196"/>
      <c r="H64" s="196"/>
      <c r="I64" s="196"/>
      <c r="J64" s="196"/>
      <c r="K64" s="196"/>
    </row>
    <row r="67" spans="13:21" s="149" customFormat="1" ht="12.75">
      <c r="M67" s="171"/>
      <c r="N67" s="172"/>
      <c r="O67" s="174"/>
      <c r="P67" s="174"/>
      <c r="Q67" s="174"/>
      <c r="R67" s="171"/>
      <c r="S67" s="171"/>
      <c r="T67" s="171"/>
      <c r="U67" s="171"/>
    </row>
    <row r="68" ht="12.75">
      <c r="N68" s="175"/>
    </row>
  </sheetData>
  <sheetProtection/>
  <mergeCells count="17">
    <mergeCell ref="Q2:R2"/>
    <mergeCell ref="Q3:R3"/>
    <mergeCell ref="M22:N22"/>
    <mergeCell ref="O22:Q22"/>
    <mergeCell ref="L17:M17"/>
    <mergeCell ref="L18:M18"/>
    <mergeCell ref="N17:O17"/>
    <mergeCell ref="N18:O18"/>
    <mergeCell ref="P17:Q17"/>
    <mergeCell ref="A8:A9"/>
    <mergeCell ref="B8:I9"/>
    <mergeCell ref="Q33:R33"/>
    <mergeCell ref="N32:P32"/>
    <mergeCell ref="L33:M33"/>
    <mergeCell ref="N33:P33"/>
    <mergeCell ref="L30:M30"/>
    <mergeCell ref="N30:P30"/>
  </mergeCells>
  <printOptions horizontalCentered="1"/>
  <pageMargins left="0.7874015748031497" right="0.3937007874015748" top="0.3937007874015748" bottom="0.3937007874015748" header="0.5118110236220472" footer="0.15748031496062992"/>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B1:AD56"/>
  <sheetViews>
    <sheetView zoomScale="70" zoomScaleNormal="70" zoomScalePageLayoutView="0" workbookViewId="0" topLeftCell="B1">
      <selection activeCell="M17" sqref="M17"/>
    </sheetView>
  </sheetViews>
  <sheetFormatPr defaultColWidth="9.00390625" defaultRowHeight="15"/>
  <cols>
    <col min="1" max="2" width="9.00390625" style="44" customWidth="1"/>
    <col min="3" max="3" width="13.57421875" style="44" customWidth="1"/>
    <col min="4" max="8" width="9.57421875" style="44" customWidth="1"/>
    <col min="9" max="9" width="13.8515625" style="44" customWidth="1"/>
    <col min="10" max="10" width="9.57421875" style="44" customWidth="1"/>
    <col min="11" max="16384" width="9.00390625" style="44" customWidth="1"/>
  </cols>
  <sheetData>
    <row r="1" spans="2:10" ht="15.75" customHeight="1">
      <c r="B1" s="99" t="b">
        <f>IF(D45&gt;14,IF(E45&gt;14,"①",IF(E45&gt;7,"③","外")))</f>
        <v>0</v>
      </c>
      <c r="C1" s="99" t="str">
        <f>IF(B1=FALSE,IF(D45&gt;7,IF(E45&gt;14,"②",IF(E45&gt;7,"④","外"))))</f>
        <v>④</v>
      </c>
      <c r="D1" s="99" t="str">
        <f>IF(F49="下",IF(G49="下","△","○"),IF(G49="下","○","◎"))</f>
        <v>◎</v>
      </c>
      <c r="E1" s="99" t="str">
        <f>IF(F49="下",IF(G49="下","△","△"),IF(G49="下","△","○"))</f>
        <v>○</v>
      </c>
      <c r="H1" s="44" t="s">
        <v>51</v>
      </c>
      <c r="I1" s="377">
        <v>43405</v>
      </c>
      <c r="J1" s="378"/>
    </row>
    <row r="2" spans="2:10" ht="15.75" customHeight="1">
      <c r="B2" s="99" t="str">
        <f>IF(D44&gt;14,IF(E44&gt;14,"①",IF(E44&gt;7,"③","外")))</f>
        <v>①</v>
      </c>
      <c r="C2" s="99" t="b">
        <f>IF(B2=FALSE,IF(D44&gt;7,IF(E44&gt;14,"②",IF(E44&gt;7,"④","外"))))</f>
        <v>0</v>
      </c>
      <c r="D2" s="99" t="str">
        <f>IF(F49="同",IF(G49="同","△","×"),IF(F49="下",IF(G49="下","××","×"),"××"))</f>
        <v>△</v>
      </c>
      <c r="E2" s="99" t="str">
        <f>IF(F49="下",IF(G49="下","××","××"),IF(G49="下","××",IF(F49="上",IF(G49="上","××","××"),"××")))</f>
        <v>××</v>
      </c>
      <c r="H2" s="44" t="s">
        <v>52</v>
      </c>
      <c r="I2" s="379" t="s">
        <v>113</v>
      </c>
      <c r="J2" s="378"/>
    </row>
    <row r="3" spans="8:10" ht="15.75">
      <c r="H3" s="44" t="s">
        <v>98</v>
      </c>
      <c r="I3" s="380" t="s">
        <v>99</v>
      </c>
      <c r="J3" s="380"/>
    </row>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6.5" thickBot="1"/>
    <row r="32" spans="3:20" ht="15.75">
      <c r="C32" s="44" t="s">
        <v>67</v>
      </c>
      <c r="E32" s="100" t="str">
        <f>IF(B49="①","①安全行動するタイプ",IF(B49="②","②自信のない安全行動行動をするタイプ",IF(B49="③","③過信の不安全行動するタイプ",IF(B49="④","④ついつい不安全行動するタイプ","⑤：不安全行動するタイプ"))))</f>
        <v>①安全行動するタイプ</v>
      </c>
      <c r="F32" s="100"/>
      <c r="G32" s="100"/>
      <c r="H32" s="100"/>
      <c r="I32" s="99" t="s">
        <v>68</v>
      </c>
      <c r="L32" s="103" t="s">
        <v>100</v>
      </c>
      <c r="M32" s="104"/>
      <c r="N32" s="104"/>
      <c r="O32" s="105" t="s">
        <v>101</v>
      </c>
      <c r="P32" s="104"/>
      <c r="Q32" s="104"/>
      <c r="R32" s="106" t="s">
        <v>104</v>
      </c>
      <c r="S32" s="104"/>
      <c r="T32" s="107"/>
    </row>
    <row r="33" spans="3:20" ht="16.5" thickBot="1">
      <c r="C33" s="44" t="s">
        <v>69</v>
      </c>
      <c r="E33" s="100" t="str">
        <f>IF(D49="①","①安全行動するタイプ",IF(D49="②","②自信のない安全行動をするタイプ",IF(D49="③","③過信の不安全行動するタイプ",IF(D49="④","④ついつい不安全行動するタイプ","⑤不安全行動するタイプ"))))</f>
        <v>④ついつい不安全行動するタイプ</v>
      </c>
      <c r="F33" s="100"/>
      <c r="G33" s="100"/>
      <c r="H33" s="100"/>
      <c r="I33" s="99" t="s">
        <v>68</v>
      </c>
      <c r="L33" s="108" t="s">
        <v>102</v>
      </c>
      <c r="M33" s="109"/>
      <c r="N33" s="109"/>
      <c r="O33" s="110" t="s">
        <v>103</v>
      </c>
      <c r="P33" s="109"/>
      <c r="Q33" s="109"/>
      <c r="R33" s="109"/>
      <c r="S33" s="109"/>
      <c r="T33" s="120"/>
    </row>
    <row r="34" spans="3:19" ht="15.75">
      <c r="C34" s="44" t="s">
        <v>70</v>
      </c>
      <c r="E34" s="79" t="str">
        <f>IF(F49="同","差がありません。",IF(F49="下","差があり、上司が下に評価しています。","差があり、上司が上に評価しています。"))</f>
        <v>差がありません。</v>
      </c>
      <c r="F34" s="79"/>
      <c r="G34" s="79"/>
      <c r="H34" s="79"/>
      <c r="I34" s="99" t="s">
        <v>68</v>
      </c>
      <c r="L34" s="79" t="s">
        <v>71</v>
      </c>
      <c r="M34" s="79"/>
      <c r="N34" s="79"/>
      <c r="O34" s="79"/>
      <c r="P34" s="79"/>
      <c r="Q34" s="79"/>
      <c r="R34" s="79"/>
      <c r="S34" s="79"/>
    </row>
    <row r="35" spans="3:19" ht="15.75">
      <c r="C35" s="44" t="s">
        <v>72</v>
      </c>
      <c r="E35" s="79" t="str">
        <f>IF(G49="同","差がありません。",IF(G49="下","差があり、上司が下に評価しています。","差があり、上司が上に評価しています。"))</f>
        <v>差がありません。</v>
      </c>
      <c r="F35" s="79"/>
      <c r="G35" s="79"/>
      <c r="H35" s="79"/>
      <c r="I35" s="99" t="s">
        <v>68</v>
      </c>
      <c r="L35" s="79" t="s">
        <v>73</v>
      </c>
      <c r="M35" s="79"/>
      <c r="N35" s="79"/>
      <c r="O35" s="79"/>
      <c r="P35" s="79"/>
      <c r="Q35" s="79"/>
      <c r="R35" s="79"/>
      <c r="S35" s="79"/>
    </row>
    <row r="36" spans="12:19" ht="15.75">
      <c r="L36" s="79" t="s">
        <v>74</v>
      </c>
      <c r="M36" s="79"/>
      <c r="N36" s="79"/>
      <c r="O36" s="79"/>
      <c r="P36" s="79"/>
      <c r="Q36" s="79"/>
      <c r="R36" s="79"/>
      <c r="S36" s="79"/>
    </row>
    <row r="37" ht="15.75"/>
    <row r="38" ht="16.5" thickBot="1"/>
    <row r="39" spans="2:30" ht="17.25" thickTop="1">
      <c r="B39" s="381" t="s">
        <v>114</v>
      </c>
      <c r="C39" s="381"/>
      <c r="D39" s="381"/>
      <c r="L39" s="382" t="s">
        <v>75</v>
      </c>
      <c r="M39" s="375">
        <v>1</v>
      </c>
      <c r="N39" s="376"/>
      <c r="O39" s="375">
        <v>2</v>
      </c>
      <c r="P39" s="393"/>
      <c r="Q39" s="393">
        <v>2</v>
      </c>
      <c r="R39" s="394"/>
      <c r="S39" s="375">
        <v>4</v>
      </c>
      <c r="T39" s="376"/>
      <c r="U39" s="385">
        <v>5</v>
      </c>
      <c r="V39" s="394"/>
      <c r="W39" s="393">
        <v>5</v>
      </c>
      <c r="X39" s="376"/>
      <c r="Y39" s="375">
        <v>7</v>
      </c>
      <c r="Z39" s="393"/>
      <c r="AA39" s="385">
        <v>7</v>
      </c>
      <c r="AB39" s="376"/>
      <c r="AC39" s="385">
        <v>9</v>
      </c>
      <c r="AD39" s="376"/>
    </row>
    <row r="40" spans="2:30" ht="126">
      <c r="B40" s="386" t="str">
        <f>IF(D49="①",D1,IF(D49="④",D2,IF(D49="外",E2,E1)))</f>
        <v>△</v>
      </c>
      <c r="C40" s="387" t="str">
        <f>IF(B40="◎",M50,IF(B40="○",M51,IF(B40="△",M52,IF(B40="×",M53,IF(B40="××",M54,M55)))))</f>
        <v>自己認識が正しくできていない可能性があります。時折不安全行動をするタイプです。上司評価と本人とのギャップ部分を中心に作業観察を行い指導をしてください。</v>
      </c>
      <c r="D40" s="387"/>
      <c r="E40" s="387"/>
      <c r="F40" s="387"/>
      <c r="G40" s="387"/>
      <c r="H40" s="387"/>
      <c r="I40" s="387"/>
      <c r="J40" s="387"/>
      <c r="L40" s="383"/>
      <c r="M40" s="80" t="s">
        <v>76</v>
      </c>
      <c r="N40" s="81" t="s">
        <v>55</v>
      </c>
      <c r="O40" s="80" t="s">
        <v>76</v>
      </c>
      <c r="P40" s="82" t="s">
        <v>55</v>
      </c>
      <c r="Q40" s="82" t="s">
        <v>76</v>
      </c>
      <c r="R40" s="83" t="s">
        <v>55</v>
      </c>
      <c r="S40" s="80" t="s">
        <v>76</v>
      </c>
      <c r="T40" s="81" t="s">
        <v>55</v>
      </c>
      <c r="U40" s="84" t="s">
        <v>76</v>
      </c>
      <c r="V40" s="83" t="s">
        <v>55</v>
      </c>
      <c r="W40" s="82" t="s">
        <v>76</v>
      </c>
      <c r="X40" s="81" t="s">
        <v>55</v>
      </c>
      <c r="Y40" s="80" t="s">
        <v>76</v>
      </c>
      <c r="Z40" s="82" t="s">
        <v>55</v>
      </c>
      <c r="AA40" s="84" t="s">
        <v>76</v>
      </c>
      <c r="AB40" s="81" t="s">
        <v>55</v>
      </c>
      <c r="AC40" s="84" t="s">
        <v>76</v>
      </c>
      <c r="AD40" s="81" t="s">
        <v>55</v>
      </c>
    </row>
    <row r="41" spans="2:30" ht="15.75">
      <c r="B41" s="386"/>
      <c r="C41" s="387"/>
      <c r="D41" s="387"/>
      <c r="E41" s="387"/>
      <c r="F41" s="387"/>
      <c r="G41" s="387"/>
      <c r="H41" s="387"/>
      <c r="I41" s="387"/>
      <c r="J41" s="387"/>
      <c r="L41" s="384"/>
      <c r="M41" s="85" t="s">
        <v>77</v>
      </c>
      <c r="N41" s="86" t="s">
        <v>77</v>
      </c>
      <c r="O41" s="87" t="s">
        <v>78</v>
      </c>
      <c r="P41" s="88" t="s">
        <v>77</v>
      </c>
      <c r="Q41" s="88" t="s">
        <v>77</v>
      </c>
      <c r="R41" s="89" t="s">
        <v>78</v>
      </c>
      <c r="S41" s="87" t="s">
        <v>78</v>
      </c>
      <c r="T41" s="90" t="s">
        <v>78</v>
      </c>
      <c r="U41" s="91" t="s">
        <v>79</v>
      </c>
      <c r="V41" s="92" t="s">
        <v>77</v>
      </c>
      <c r="W41" s="88" t="s">
        <v>77</v>
      </c>
      <c r="X41" s="93" t="s">
        <v>79</v>
      </c>
      <c r="Y41" s="94" t="s">
        <v>79</v>
      </c>
      <c r="Z41" s="95" t="s">
        <v>78</v>
      </c>
      <c r="AA41" s="96" t="s">
        <v>78</v>
      </c>
      <c r="AB41" s="93" t="s">
        <v>79</v>
      </c>
      <c r="AC41" s="91" t="s">
        <v>79</v>
      </c>
      <c r="AD41" s="93" t="s">
        <v>79</v>
      </c>
    </row>
    <row r="42" spans="12:30" ht="19.5">
      <c r="L42" s="97" t="s">
        <v>115</v>
      </c>
      <c r="M42" s="388" t="s">
        <v>116</v>
      </c>
      <c r="N42" s="389"/>
      <c r="O42" s="388" t="s">
        <v>116</v>
      </c>
      <c r="P42" s="390"/>
      <c r="Q42" s="391" t="s">
        <v>116</v>
      </c>
      <c r="R42" s="390"/>
      <c r="S42" s="388" t="s">
        <v>116</v>
      </c>
      <c r="T42" s="389"/>
      <c r="U42" s="392" t="s">
        <v>117</v>
      </c>
      <c r="V42" s="390"/>
      <c r="W42" s="391" t="s">
        <v>117</v>
      </c>
      <c r="X42" s="389"/>
      <c r="Y42" s="388" t="s">
        <v>117</v>
      </c>
      <c r="Z42" s="391"/>
      <c r="AA42" s="392" t="s">
        <v>117</v>
      </c>
      <c r="AB42" s="389"/>
      <c r="AC42" s="392" t="s">
        <v>118</v>
      </c>
      <c r="AD42" s="389"/>
    </row>
    <row r="43" spans="2:30" ht="19.5">
      <c r="B43" s="45"/>
      <c r="C43" s="46" t="s">
        <v>53</v>
      </c>
      <c r="D43" s="46" t="s">
        <v>54</v>
      </c>
      <c r="E43" s="46" t="s">
        <v>109</v>
      </c>
      <c r="F43" s="47" t="s">
        <v>56</v>
      </c>
      <c r="G43" s="47" t="s">
        <v>57</v>
      </c>
      <c r="H43" s="48"/>
      <c r="I43" s="46" t="s">
        <v>58</v>
      </c>
      <c r="J43" s="46" t="s">
        <v>59</v>
      </c>
      <c r="L43" s="97" t="s">
        <v>119</v>
      </c>
      <c r="M43" s="388" t="s">
        <v>120</v>
      </c>
      <c r="N43" s="389"/>
      <c r="O43" s="388" t="s">
        <v>120</v>
      </c>
      <c r="P43" s="390"/>
      <c r="Q43" s="391" t="s">
        <v>120</v>
      </c>
      <c r="R43" s="390"/>
      <c r="S43" s="388" t="s">
        <v>120</v>
      </c>
      <c r="T43" s="389"/>
      <c r="U43" s="392" t="s">
        <v>121</v>
      </c>
      <c r="V43" s="390"/>
      <c r="W43" s="391" t="s">
        <v>121</v>
      </c>
      <c r="X43" s="389"/>
      <c r="Y43" s="392" t="s">
        <v>121</v>
      </c>
      <c r="Z43" s="391"/>
      <c r="AA43" s="392" t="s">
        <v>121</v>
      </c>
      <c r="AB43" s="389"/>
      <c r="AC43" s="392" t="s">
        <v>121</v>
      </c>
      <c r="AD43" s="389"/>
    </row>
    <row r="44" spans="2:30" ht="19.5">
      <c r="B44" s="57" t="s">
        <v>122</v>
      </c>
      <c r="C44" s="58" t="s">
        <v>90</v>
      </c>
      <c r="D44" s="125">
        <v>15</v>
      </c>
      <c r="E44" s="125">
        <v>15</v>
      </c>
      <c r="F44" s="47"/>
      <c r="G44" s="47"/>
      <c r="H44" s="48"/>
      <c r="I44" s="60">
        <v>43396</v>
      </c>
      <c r="J44" s="59"/>
      <c r="L44" s="97" t="s">
        <v>123</v>
      </c>
      <c r="M44" s="388" t="s">
        <v>124</v>
      </c>
      <c r="N44" s="389"/>
      <c r="O44" s="388" t="s">
        <v>124</v>
      </c>
      <c r="P44" s="390"/>
      <c r="Q44" s="391" t="s">
        <v>124</v>
      </c>
      <c r="R44" s="390"/>
      <c r="S44" s="388" t="s">
        <v>125</v>
      </c>
      <c r="T44" s="389"/>
      <c r="U44" s="392" t="s">
        <v>83</v>
      </c>
      <c r="V44" s="390"/>
      <c r="W44" s="391" t="s">
        <v>83</v>
      </c>
      <c r="X44" s="389"/>
      <c r="Y44" s="392" t="s">
        <v>83</v>
      </c>
      <c r="Z44" s="391"/>
      <c r="AA44" s="392" t="s">
        <v>83</v>
      </c>
      <c r="AB44" s="389"/>
      <c r="AC44" s="392" t="s">
        <v>126</v>
      </c>
      <c r="AD44" s="389"/>
    </row>
    <row r="45" spans="2:30" ht="19.5">
      <c r="B45" s="61" t="s">
        <v>60</v>
      </c>
      <c r="C45" s="62" t="s">
        <v>91</v>
      </c>
      <c r="D45" s="67">
        <v>12</v>
      </c>
      <c r="E45" s="68">
        <v>10</v>
      </c>
      <c r="F45" s="49">
        <f>D45-D44</f>
        <v>-3</v>
      </c>
      <c r="G45" s="49">
        <f>E45-E44</f>
        <v>-5</v>
      </c>
      <c r="H45" s="50"/>
      <c r="I45" s="64">
        <v>43396</v>
      </c>
      <c r="J45" s="63"/>
      <c r="L45" s="97" t="s">
        <v>87</v>
      </c>
      <c r="M45" s="388" t="s">
        <v>83</v>
      </c>
      <c r="N45" s="389"/>
      <c r="O45" s="392" t="s">
        <v>85</v>
      </c>
      <c r="P45" s="390"/>
      <c r="Q45" s="391" t="s">
        <v>85</v>
      </c>
      <c r="R45" s="390"/>
      <c r="S45" s="388" t="s">
        <v>85</v>
      </c>
      <c r="T45" s="389"/>
      <c r="U45" s="392" t="s">
        <v>85</v>
      </c>
      <c r="V45" s="390"/>
      <c r="W45" s="391" t="s">
        <v>85</v>
      </c>
      <c r="X45" s="389"/>
      <c r="Y45" s="392" t="s">
        <v>85</v>
      </c>
      <c r="Z45" s="391"/>
      <c r="AA45" s="392" t="s">
        <v>85</v>
      </c>
      <c r="AB45" s="389"/>
      <c r="AC45" s="392" t="s">
        <v>111</v>
      </c>
      <c r="AD45" s="389"/>
    </row>
    <row r="46" spans="2:30" ht="20.25" thickBot="1">
      <c r="B46" s="65" t="s">
        <v>61</v>
      </c>
      <c r="C46" s="66" t="s">
        <v>63</v>
      </c>
      <c r="D46" s="67">
        <v>10</v>
      </c>
      <c r="E46" s="68">
        <v>12</v>
      </c>
      <c r="F46" s="51">
        <f>D46-D44</f>
        <v>-5</v>
      </c>
      <c r="G46" s="51">
        <f>E46-E44</f>
        <v>-3</v>
      </c>
      <c r="H46" s="52"/>
      <c r="I46" s="69">
        <v>43437</v>
      </c>
      <c r="J46" s="67"/>
      <c r="L46" s="98" t="s">
        <v>89</v>
      </c>
      <c r="M46" s="405" t="s">
        <v>111</v>
      </c>
      <c r="N46" s="406"/>
      <c r="O46" s="398" t="s">
        <v>111</v>
      </c>
      <c r="P46" s="407"/>
      <c r="Q46" s="399" t="s">
        <v>127</v>
      </c>
      <c r="R46" s="400"/>
      <c r="S46" s="408" t="s">
        <v>111</v>
      </c>
      <c r="T46" s="400"/>
      <c r="U46" s="398" t="s">
        <v>111</v>
      </c>
      <c r="V46" s="407"/>
      <c r="W46" s="399" t="s">
        <v>127</v>
      </c>
      <c r="X46" s="400"/>
      <c r="Y46" s="398" t="s">
        <v>111</v>
      </c>
      <c r="Z46" s="399"/>
      <c r="AA46" s="398" t="s">
        <v>111</v>
      </c>
      <c r="AB46" s="400"/>
      <c r="AC46" s="398" t="s">
        <v>111</v>
      </c>
      <c r="AD46" s="400"/>
    </row>
    <row r="47" spans="2:10" ht="16.5" thickBot="1">
      <c r="B47" s="70" t="s">
        <v>62</v>
      </c>
      <c r="C47" s="71" t="s">
        <v>92</v>
      </c>
      <c r="D47" s="72">
        <v>11</v>
      </c>
      <c r="E47" s="73">
        <v>12</v>
      </c>
      <c r="F47" s="74">
        <f>D47-D44</f>
        <v>-4</v>
      </c>
      <c r="G47" s="74">
        <f>E47-E44</f>
        <v>-3</v>
      </c>
      <c r="H47" s="53"/>
      <c r="I47" s="75"/>
      <c r="J47" s="76"/>
    </row>
    <row r="48" spans="2:7" ht="15.75">
      <c r="B48" s="401" t="s">
        <v>64</v>
      </c>
      <c r="C48" s="402"/>
      <c r="D48" s="401" t="s">
        <v>65</v>
      </c>
      <c r="E48" s="403"/>
      <c r="F48" s="404" t="s">
        <v>66</v>
      </c>
      <c r="G48" s="402"/>
    </row>
    <row r="49" spans="2:20" ht="20.25" thickBot="1">
      <c r="B49" s="395" t="str">
        <f>IF(D44="","",IF(E44="","",IF($B$2&lt;&gt;FALSE,$B$2,IF($C$2=FALSE,"外",$C$2))))</f>
        <v>①</v>
      </c>
      <c r="C49" s="396"/>
      <c r="D49" s="395" t="str">
        <f>IF(D45="","",IF(E45="","",IF($B$1&lt;&gt;FALSE,$B$1,IF($C$1=FALSE,"外",$C$1))))</f>
        <v>④</v>
      </c>
      <c r="E49" s="397"/>
      <c r="F49" s="77" t="str">
        <f>IF(F45&gt;5,"上",IF(F45&gt;=-5,"同","下"))</f>
        <v>同</v>
      </c>
      <c r="G49" s="78" t="str">
        <f>IF(G45&gt;5,"上",IF(G45&gt;=-5,"同","下"))</f>
        <v>同</v>
      </c>
      <c r="L49" s="111"/>
      <c r="M49" s="112"/>
      <c r="N49" s="112"/>
      <c r="O49" s="112"/>
      <c r="P49" s="112"/>
      <c r="Q49" s="112"/>
      <c r="R49" s="112"/>
      <c r="S49" s="112"/>
      <c r="T49" s="112"/>
    </row>
    <row r="50" spans="12:27" ht="15.75">
      <c r="L50" s="113" t="s">
        <v>81</v>
      </c>
      <c r="M50" s="119" t="s">
        <v>108</v>
      </c>
      <c r="N50" s="114"/>
      <c r="O50" s="114"/>
      <c r="P50" s="114"/>
      <c r="Q50" s="115"/>
      <c r="R50" s="115"/>
      <c r="S50" s="115"/>
      <c r="T50" s="115"/>
      <c r="U50" s="101"/>
      <c r="V50" s="101"/>
      <c r="W50" s="101"/>
      <c r="X50" s="101"/>
      <c r="Y50" s="101"/>
      <c r="Z50" s="101"/>
      <c r="AA50" s="101"/>
    </row>
    <row r="51" spans="12:27" ht="15.75">
      <c r="L51" s="113" t="s">
        <v>125</v>
      </c>
      <c r="M51" s="119" t="s">
        <v>105</v>
      </c>
      <c r="N51" s="114"/>
      <c r="O51" s="114"/>
      <c r="P51" s="114"/>
      <c r="Q51" s="115"/>
      <c r="R51" s="115"/>
      <c r="S51" s="115"/>
      <c r="T51" s="115"/>
      <c r="U51" s="101"/>
      <c r="V51" s="101"/>
      <c r="W51" s="101"/>
      <c r="X51" s="101"/>
      <c r="Y51" s="101"/>
      <c r="Z51" s="101"/>
      <c r="AA51" s="101"/>
    </row>
    <row r="52" spans="12:27" ht="15.75">
      <c r="L52" s="113" t="s">
        <v>83</v>
      </c>
      <c r="M52" s="119" t="s">
        <v>106</v>
      </c>
      <c r="N52" s="114"/>
      <c r="O52" s="114"/>
      <c r="P52" s="114"/>
      <c r="Q52" s="115"/>
      <c r="R52" s="115"/>
      <c r="S52" s="115"/>
      <c r="T52" s="115"/>
      <c r="U52" s="101"/>
      <c r="V52" s="101"/>
      <c r="W52" s="101"/>
      <c r="X52" s="101"/>
      <c r="Y52" s="101"/>
      <c r="Z52" s="101"/>
      <c r="AA52" s="101"/>
    </row>
    <row r="53" spans="12:27" ht="15">
      <c r="L53" s="113" t="s">
        <v>85</v>
      </c>
      <c r="M53" s="119" t="s">
        <v>107</v>
      </c>
      <c r="N53" s="114"/>
      <c r="O53" s="114"/>
      <c r="P53" s="114"/>
      <c r="Q53" s="115"/>
      <c r="R53" s="115"/>
      <c r="S53" s="115"/>
      <c r="T53" s="115"/>
      <c r="U53" s="101"/>
      <c r="V53" s="101"/>
      <c r="W53" s="101"/>
      <c r="X53" s="101"/>
      <c r="Y53" s="101"/>
      <c r="Z53" s="101"/>
      <c r="AA53" s="101"/>
    </row>
    <row r="54" spans="12:27" ht="15">
      <c r="L54" s="113" t="s">
        <v>128</v>
      </c>
      <c r="M54" s="119" t="s">
        <v>110</v>
      </c>
      <c r="N54" s="114"/>
      <c r="O54" s="114"/>
      <c r="P54" s="114"/>
      <c r="Q54" s="115"/>
      <c r="R54" s="115"/>
      <c r="S54" s="115"/>
      <c r="T54" s="115"/>
      <c r="U54" s="101"/>
      <c r="V54" s="101"/>
      <c r="W54" s="101"/>
      <c r="X54" s="101"/>
      <c r="Y54" s="101"/>
      <c r="Z54" s="101"/>
      <c r="AA54" s="101"/>
    </row>
    <row r="55" spans="12:27" s="99" customFormat="1" ht="15">
      <c r="L55" s="121"/>
      <c r="M55" s="119"/>
      <c r="N55" s="116"/>
      <c r="O55" s="116"/>
      <c r="P55" s="116"/>
      <c r="Q55" s="117"/>
      <c r="R55" s="117"/>
      <c r="S55" s="117"/>
      <c r="T55" s="117"/>
      <c r="U55" s="102"/>
      <c r="V55" s="102"/>
      <c r="W55" s="102"/>
      <c r="X55" s="102"/>
      <c r="Y55" s="102"/>
      <c r="Z55" s="102"/>
      <c r="AA55" s="102"/>
    </row>
    <row r="56" ht="15">
      <c r="M56" s="118"/>
    </row>
  </sheetData>
  <sheetProtection/>
  <mergeCells count="66">
    <mergeCell ref="B49:C49"/>
    <mergeCell ref="D49:E49"/>
    <mergeCell ref="Y46:Z46"/>
    <mergeCell ref="AA46:AB46"/>
    <mergeCell ref="AC46:AD46"/>
    <mergeCell ref="B48:C48"/>
    <mergeCell ref="D48:E48"/>
    <mergeCell ref="F48:G48"/>
    <mergeCell ref="M46:N46"/>
    <mergeCell ref="O46:P46"/>
    <mergeCell ref="Q46:R46"/>
    <mergeCell ref="S46:T46"/>
    <mergeCell ref="U46:V46"/>
    <mergeCell ref="W46:X46"/>
    <mergeCell ref="W45:X45"/>
    <mergeCell ref="Y45:Z45"/>
    <mergeCell ref="AA45:AB45"/>
    <mergeCell ref="AC45:AD45"/>
    <mergeCell ref="M44:N44"/>
    <mergeCell ref="O44:P44"/>
    <mergeCell ref="Q44:R44"/>
    <mergeCell ref="M45:N45"/>
    <mergeCell ref="O45:P45"/>
    <mergeCell ref="Q45:R45"/>
    <mergeCell ref="S45:T45"/>
    <mergeCell ref="U45:V45"/>
    <mergeCell ref="S44:T44"/>
    <mergeCell ref="U44:V44"/>
    <mergeCell ref="W44:X44"/>
    <mergeCell ref="Y44:Z44"/>
    <mergeCell ref="Y42:Z42"/>
    <mergeCell ref="AA42:AB42"/>
    <mergeCell ref="AC42:AD42"/>
    <mergeCell ref="W43:X43"/>
    <mergeCell ref="Y43:Z43"/>
    <mergeCell ref="AA43:AB43"/>
    <mergeCell ref="AC43:AD43"/>
    <mergeCell ref="AA44:AB44"/>
    <mergeCell ref="AC44:AD44"/>
    <mergeCell ref="M43:N43"/>
    <mergeCell ref="O43:P43"/>
    <mergeCell ref="Q43:R43"/>
    <mergeCell ref="S43:T43"/>
    <mergeCell ref="U43:V43"/>
    <mergeCell ref="AA39:AB39"/>
    <mergeCell ref="AC39:AD39"/>
    <mergeCell ref="B40:B41"/>
    <mergeCell ref="C40:J41"/>
    <mergeCell ref="M42:N42"/>
    <mergeCell ref="O42:P42"/>
    <mergeCell ref="Q42:R42"/>
    <mergeCell ref="S42:T42"/>
    <mergeCell ref="U42:V42"/>
    <mergeCell ref="W42:X42"/>
    <mergeCell ref="O39:P39"/>
    <mergeCell ref="Q39:R39"/>
    <mergeCell ref="S39:T39"/>
    <mergeCell ref="U39:V39"/>
    <mergeCell ref="W39:X39"/>
    <mergeCell ref="Y39:Z39"/>
    <mergeCell ref="M39:N39"/>
    <mergeCell ref="I1:J1"/>
    <mergeCell ref="I2:J2"/>
    <mergeCell ref="I3:J3"/>
    <mergeCell ref="B39:D39"/>
    <mergeCell ref="L39:L41"/>
  </mergeCells>
  <printOptions horizontalCentered="1"/>
  <pageMargins left="0.2362204724409449" right="0.15748031496062992" top="0.7874015748031497" bottom="0.15748031496062992" header="0.5118110236220472" footer="0.15748031496062992"/>
  <pageSetup fitToHeight="1" fitToWidth="1" horizontalDpi="600" verticalDpi="600" orientation="landscape" paperSize="9" scale="53" r:id="rId2"/>
  <drawing r:id="rId1"/>
</worksheet>
</file>

<file path=xl/worksheets/sheet8.xml><?xml version="1.0" encoding="utf-8"?>
<worksheet xmlns="http://schemas.openxmlformats.org/spreadsheetml/2006/main" xmlns:r="http://schemas.openxmlformats.org/officeDocument/2006/relationships">
  <dimension ref="D10:V26"/>
  <sheetViews>
    <sheetView zoomScalePageLayoutView="0" workbookViewId="0" topLeftCell="A13">
      <selection activeCell="I34" sqref="I34"/>
    </sheetView>
  </sheetViews>
  <sheetFormatPr defaultColWidth="9.140625" defaultRowHeight="15"/>
  <sheetData>
    <row r="9" ht="12.75" thickBot="1"/>
    <row r="10" spans="4:22" ht="12.75" thickTop="1">
      <c r="D10" s="409" t="s">
        <v>75</v>
      </c>
      <c r="E10" s="412">
        <v>1</v>
      </c>
      <c r="F10" s="413"/>
      <c r="G10" s="192">
        <v>2</v>
      </c>
      <c r="H10" s="190"/>
      <c r="I10" s="190">
        <v>2</v>
      </c>
      <c r="J10" s="194"/>
      <c r="K10" s="192">
        <v>4</v>
      </c>
      <c r="L10" s="191"/>
      <c r="M10" s="193">
        <v>5</v>
      </c>
      <c r="N10" s="194"/>
      <c r="O10" s="190">
        <v>5</v>
      </c>
      <c r="P10" s="191"/>
      <c r="Q10" s="192">
        <v>7</v>
      </c>
      <c r="R10" s="190"/>
      <c r="S10" s="193">
        <v>7</v>
      </c>
      <c r="T10" s="191"/>
      <c r="U10" s="193">
        <v>9</v>
      </c>
      <c r="V10" s="191"/>
    </row>
    <row r="11" spans="4:22" ht="12.75">
      <c r="D11" s="410"/>
      <c r="E11" s="154" t="s">
        <v>76</v>
      </c>
      <c r="F11" s="155" t="s">
        <v>55</v>
      </c>
      <c r="G11" s="154" t="s">
        <v>76</v>
      </c>
      <c r="H11" s="156" t="s">
        <v>55</v>
      </c>
      <c r="I11" s="156" t="s">
        <v>76</v>
      </c>
      <c r="J11" s="157" t="s">
        <v>55</v>
      </c>
      <c r="K11" s="154" t="s">
        <v>76</v>
      </c>
      <c r="L11" s="155" t="s">
        <v>55</v>
      </c>
      <c r="M11" s="158" t="s">
        <v>76</v>
      </c>
      <c r="N11" s="157" t="s">
        <v>55</v>
      </c>
      <c r="O11" s="156" t="s">
        <v>76</v>
      </c>
      <c r="P11" s="155" t="s">
        <v>55</v>
      </c>
      <c r="Q11" s="154" t="s">
        <v>76</v>
      </c>
      <c r="R11" s="156" t="s">
        <v>55</v>
      </c>
      <c r="S11" s="158" t="s">
        <v>76</v>
      </c>
      <c r="T11" s="155" t="s">
        <v>55</v>
      </c>
      <c r="U11" s="158" t="s">
        <v>76</v>
      </c>
      <c r="V11" s="155" t="s">
        <v>55</v>
      </c>
    </row>
    <row r="12" spans="4:22" ht="12.75">
      <c r="D12" s="411"/>
      <c r="E12" s="159" t="s">
        <v>77</v>
      </c>
      <c r="F12" s="160" t="s">
        <v>77</v>
      </c>
      <c r="G12" s="159" t="s">
        <v>78</v>
      </c>
      <c r="H12" s="161" t="s">
        <v>77</v>
      </c>
      <c r="I12" s="161" t="s">
        <v>77</v>
      </c>
      <c r="J12" s="162" t="s">
        <v>78</v>
      </c>
      <c r="K12" s="159" t="s">
        <v>78</v>
      </c>
      <c r="L12" s="160" t="s">
        <v>78</v>
      </c>
      <c r="M12" s="163" t="s">
        <v>79</v>
      </c>
      <c r="N12" s="162" t="s">
        <v>77</v>
      </c>
      <c r="O12" s="161" t="s">
        <v>77</v>
      </c>
      <c r="P12" s="164" t="s">
        <v>79</v>
      </c>
      <c r="Q12" s="165" t="s">
        <v>79</v>
      </c>
      <c r="R12" s="161" t="s">
        <v>78</v>
      </c>
      <c r="S12" s="166" t="s">
        <v>78</v>
      </c>
      <c r="T12" s="164" t="s">
        <v>79</v>
      </c>
      <c r="U12" s="163" t="s">
        <v>79</v>
      </c>
      <c r="V12" s="164" t="s">
        <v>79</v>
      </c>
    </row>
    <row r="13" spans="4:22" ht="16.5">
      <c r="D13" s="167" t="s">
        <v>80</v>
      </c>
      <c r="E13" s="416" t="s">
        <v>132</v>
      </c>
      <c r="F13" s="417"/>
      <c r="G13" s="187" t="s">
        <v>81</v>
      </c>
      <c r="H13" s="188"/>
      <c r="I13" s="189" t="s">
        <v>81</v>
      </c>
      <c r="J13" s="188"/>
      <c r="K13" s="187" t="s">
        <v>81</v>
      </c>
      <c r="L13" s="181"/>
      <c r="M13" s="180" t="s">
        <v>82</v>
      </c>
      <c r="N13" s="188"/>
      <c r="O13" s="189" t="s">
        <v>82</v>
      </c>
      <c r="P13" s="181"/>
      <c r="Q13" s="187" t="s">
        <v>82</v>
      </c>
      <c r="R13" s="189"/>
      <c r="S13" s="180" t="s">
        <v>82</v>
      </c>
      <c r="T13" s="181"/>
      <c r="U13" s="180" t="s">
        <v>83</v>
      </c>
      <c r="V13" s="181"/>
    </row>
    <row r="14" spans="4:22" ht="16.5">
      <c r="D14" s="167" t="s">
        <v>84</v>
      </c>
      <c r="E14" s="416" t="s">
        <v>82</v>
      </c>
      <c r="F14" s="417"/>
      <c r="G14" s="187" t="s">
        <v>82</v>
      </c>
      <c r="H14" s="188"/>
      <c r="I14" s="189" t="s">
        <v>82</v>
      </c>
      <c r="J14" s="188"/>
      <c r="K14" s="187" t="s">
        <v>82</v>
      </c>
      <c r="L14" s="181"/>
      <c r="M14" s="180" t="s">
        <v>83</v>
      </c>
      <c r="N14" s="188"/>
      <c r="O14" s="189" t="s">
        <v>83</v>
      </c>
      <c r="P14" s="181"/>
      <c r="Q14" s="180" t="s">
        <v>83</v>
      </c>
      <c r="R14" s="189"/>
      <c r="S14" s="180" t="s">
        <v>83</v>
      </c>
      <c r="T14" s="181"/>
      <c r="U14" s="180" t="s">
        <v>83</v>
      </c>
      <c r="V14" s="181"/>
    </row>
    <row r="15" spans="4:22" ht="16.5">
      <c r="D15" s="167" t="s">
        <v>86</v>
      </c>
      <c r="E15" s="416" t="s">
        <v>82</v>
      </c>
      <c r="F15" s="417"/>
      <c r="G15" s="187" t="s">
        <v>82</v>
      </c>
      <c r="H15" s="188"/>
      <c r="I15" s="189" t="s">
        <v>82</v>
      </c>
      <c r="J15" s="188"/>
      <c r="K15" s="187" t="s">
        <v>82</v>
      </c>
      <c r="L15" s="181"/>
      <c r="M15" s="180" t="s">
        <v>83</v>
      </c>
      <c r="N15" s="188"/>
      <c r="O15" s="189" t="s">
        <v>83</v>
      </c>
      <c r="P15" s="181"/>
      <c r="Q15" s="180" t="s">
        <v>83</v>
      </c>
      <c r="R15" s="189"/>
      <c r="S15" s="180" t="s">
        <v>83</v>
      </c>
      <c r="T15" s="181"/>
      <c r="U15" s="180" t="s">
        <v>85</v>
      </c>
      <c r="V15" s="181"/>
    </row>
    <row r="16" spans="4:22" ht="16.5">
      <c r="D16" s="167" t="s">
        <v>87</v>
      </c>
      <c r="E16" s="416" t="s">
        <v>83</v>
      </c>
      <c r="F16" s="417"/>
      <c r="G16" s="180" t="s">
        <v>85</v>
      </c>
      <c r="H16" s="188"/>
      <c r="I16" s="189" t="s">
        <v>85</v>
      </c>
      <c r="J16" s="188"/>
      <c r="K16" s="187" t="s">
        <v>85</v>
      </c>
      <c r="L16" s="181"/>
      <c r="M16" s="180" t="s">
        <v>85</v>
      </c>
      <c r="N16" s="188"/>
      <c r="O16" s="189" t="s">
        <v>85</v>
      </c>
      <c r="P16" s="181"/>
      <c r="Q16" s="180" t="s">
        <v>85</v>
      </c>
      <c r="R16" s="189"/>
      <c r="S16" s="180" t="s">
        <v>85</v>
      </c>
      <c r="T16" s="181"/>
      <c r="U16" s="180" t="s">
        <v>88</v>
      </c>
      <c r="V16" s="181"/>
    </row>
    <row r="17" spans="4:22" ht="16.5" thickBot="1">
      <c r="D17" s="168" t="s">
        <v>89</v>
      </c>
      <c r="E17" s="414" t="s">
        <v>111</v>
      </c>
      <c r="F17" s="415"/>
      <c r="G17" s="182" t="s">
        <v>88</v>
      </c>
      <c r="H17" s="183"/>
      <c r="I17" s="184" t="s">
        <v>88</v>
      </c>
      <c r="J17" s="185"/>
      <c r="K17" s="186" t="s">
        <v>88</v>
      </c>
      <c r="L17" s="185"/>
      <c r="M17" s="182" t="s">
        <v>88</v>
      </c>
      <c r="N17" s="183"/>
      <c r="O17" s="184" t="s">
        <v>88</v>
      </c>
      <c r="P17" s="185"/>
      <c r="Q17" s="182" t="s">
        <v>88</v>
      </c>
      <c r="R17" s="184"/>
      <c r="S17" s="182" t="s">
        <v>88</v>
      </c>
      <c r="T17" s="185"/>
      <c r="U17" s="182" t="s">
        <v>88</v>
      </c>
      <c r="V17" s="185"/>
    </row>
    <row r="18" spans="4:22" ht="12.75">
      <c r="D18" s="150"/>
      <c r="E18" s="150"/>
      <c r="F18" s="150"/>
      <c r="G18" s="150"/>
      <c r="H18" s="150"/>
      <c r="I18" s="150"/>
      <c r="J18" s="150"/>
      <c r="K18" s="150"/>
      <c r="L18" s="150"/>
      <c r="M18" s="150"/>
      <c r="N18" s="150"/>
      <c r="O18" s="150"/>
      <c r="P18" s="150"/>
      <c r="Q18" s="150"/>
      <c r="R18" s="150"/>
      <c r="S18" s="150"/>
      <c r="T18" s="150"/>
      <c r="U18" s="150"/>
      <c r="V18" s="150"/>
    </row>
    <row r="19" spans="4:22" ht="12.75">
      <c r="D19" s="150"/>
      <c r="E19" s="150"/>
      <c r="F19" s="150"/>
      <c r="G19" s="150"/>
      <c r="H19" s="150"/>
      <c r="I19" s="150"/>
      <c r="J19" s="150"/>
      <c r="K19" s="150"/>
      <c r="L19" s="150"/>
      <c r="M19" s="150"/>
      <c r="N19" s="150"/>
      <c r="O19" s="150"/>
      <c r="P19" s="150"/>
      <c r="Q19" s="150"/>
      <c r="R19" s="150"/>
      <c r="S19" s="150"/>
      <c r="T19" s="150"/>
      <c r="U19" s="150"/>
      <c r="V19" s="150"/>
    </row>
    <row r="20" spans="4:22" ht="12.75">
      <c r="D20" s="169"/>
      <c r="E20" s="170"/>
      <c r="F20" s="170"/>
      <c r="G20" s="170"/>
      <c r="H20" s="170"/>
      <c r="I20" s="170"/>
      <c r="J20" s="170"/>
      <c r="K20" s="170"/>
      <c r="L20" s="170"/>
      <c r="M20" s="150"/>
      <c r="N20" s="150"/>
      <c r="O20" s="150"/>
      <c r="P20" s="150"/>
      <c r="Q20" s="150"/>
      <c r="R20" s="150"/>
      <c r="S20" s="150"/>
      <c r="T20" s="150"/>
      <c r="U20" s="150"/>
      <c r="V20" s="150"/>
    </row>
    <row r="21" spans="4:22" ht="12.75">
      <c r="D21" s="171" t="s">
        <v>81</v>
      </c>
      <c r="E21" s="172" t="s">
        <v>108</v>
      </c>
      <c r="F21" s="173"/>
      <c r="G21" s="173"/>
      <c r="H21" s="173"/>
      <c r="I21" s="170"/>
      <c r="J21" s="170"/>
      <c r="K21" s="170"/>
      <c r="L21" s="170"/>
      <c r="M21" s="150"/>
      <c r="N21" s="150"/>
      <c r="O21" s="150"/>
      <c r="P21" s="150"/>
      <c r="Q21" s="150"/>
      <c r="R21" s="150"/>
      <c r="S21" s="150"/>
      <c r="T21" s="150"/>
      <c r="U21" s="150"/>
      <c r="V21" s="150"/>
    </row>
    <row r="22" spans="4:22" ht="12.75">
      <c r="D22" s="171" t="s">
        <v>82</v>
      </c>
      <c r="E22" s="172" t="s">
        <v>105</v>
      </c>
      <c r="F22" s="173"/>
      <c r="G22" s="173"/>
      <c r="H22" s="173"/>
      <c r="I22" s="170"/>
      <c r="J22" s="170"/>
      <c r="K22" s="170"/>
      <c r="L22" s="170"/>
      <c r="M22" s="150"/>
      <c r="N22" s="150"/>
      <c r="O22" s="150"/>
      <c r="P22" s="150"/>
      <c r="Q22" s="150"/>
      <c r="R22" s="150"/>
      <c r="S22" s="150"/>
      <c r="T22" s="150"/>
      <c r="U22" s="150"/>
      <c r="V22" s="150"/>
    </row>
    <row r="23" spans="4:22" ht="12.75">
      <c r="D23" s="171" t="s">
        <v>83</v>
      </c>
      <c r="E23" s="172" t="s">
        <v>106</v>
      </c>
      <c r="F23" s="173"/>
      <c r="G23" s="173"/>
      <c r="H23" s="173"/>
      <c r="I23" s="170"/>
      <c r="J23" s="170"/>
      <c r="K23" s="170"/>
      <c r="L23" s="170"/>
      <c r="M23" s="150"/>
      <c r="N23" s="150"/>
      <c r="O23" s="150"/>
      <c r="P23" s="150"/>
      <c r="Q23" s="150"/>
      <c r="R23" s="150"/>
      <c r="S23" s="150"/>
      <c r="T23" s="150"/>
      <c r="U23" s="150"/>
      <c r="V23" s="150"/>
    </row>
    <row r="24" spans="4:22" ht="12.75">
      <c r="D24" s="171"/>
      <c r="E24" s="172"/>
      <c r="F24" s="173"/>
      <c r="G24" s="173"/>
      <c r="H24" s="173"/>
      <c r="I24" s="170"/>
      <c r="J24" s="170"/>
      <c r="K24" s="170"/>
      <c r="L24" s="170"/>
      <c r="M24" s="150"/>
      <c r="N24" s="150"/>
      <c r="O24" s="150"/>
      <c r="P24" s="150"/>
      <c r="Q24" s="150"/>
      <c r="R24" s="150"/>
      <c r="S24" s="150"/>
      <c r="T24" s="150"/>
      <c r="U24" s="150"/>
      <c r="V24" s="150"/>
    </row>
    <row r="25" spans="4:22" ht="12.75">
      <c r="D25" s="171" t="s">
        <v>85</v>
      </c>
      <c r="E25" s="172" t="s">
        <v>107</v>
      </c>
      <c r="F25" s="173"/>
      <c r="G25" s="173"/>
      <c r="H25" s="173"/>
      <c r="I25" s="170"/>
      <c r="J25" s="170"/>
      <c r="K25" s="170"/>
      <c r="L25" s="170"/>
      <c r="M25" s="150"/>
      <c r="N25" s="150"/>
      <c r="O25" s="150"/>
      <c r="P25" s="150"/>
      <c r="Q25" s="150"/>
      <c r="R25" s="150"/>
      <c r="S25" s="150"/>
      <c r="T25" s="150"/>
      <c r="U25" s="150"/>
      <c r="V25" s="150"/>
    </row>
    <row r="26" spans="4:22" ht="12.75">
      <c r="D26" s="171" t="s">
        <v>88</v>
      </c>
      <c r="E26" s="172" t="s">
        <v>110</v>
      </c>
      <c r="F26" s="173"/>
      <c r="G26" s="173"/>
      <c r="H26" s="173"/>
      <c r="I26" s="170"/>
      <c r="J26" s="170"/>
      <c r="K26" s="170"/>
      <c r="L26" s="170"/>
      <c r="M26" s="150"/>
      <c r="N26" s="150"/>
      <c r="O26" s="150"/>
      <c r="P26" s="150"/>
      <c r="Q26" s="150"/>
      <c r="R26" s="150"/>
      <c r="S26" s="150"/>
      <c r="T26" s="150"/>
      <c r="U26" s="150"/>
      <c r="V26" s="150"/>
    </row>
  </sheetData>
  <sheetProtection/>
  <mergeCells count="7">
    <mergeCell ref="D10:D12"/>
    <mergeCell ref="E10:F10"/>
    <mergeCell ref="E17:F17"/>
    <mergeCell ref="E16:F16"/>
    <mergeCell ref="E15:F15"/>
    <mergeCell ref="E14:F14"/>
    <mergeCell ref="E13:F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株式会社トープラ TOPURA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トープラ　182-02 田中 啓嗣</dc:creator>
  <cp:keywords/>
  <dc:description/>
  <cp:lastModifiedBy>下村　正樹</cp:lastModifiedBy>
  <cp:lastPrinted>2019-11-25T21:59:02Z</cp:lastPrinted>
  <dcterms:created xsi:type="dcterms:W3CDTF">2018-08-29T05:40:04Z</dcterms:created>
  <dcterms:modified xsi:type="dcterms:W3CDTF">2022-12-07T06:56:11Z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